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yjk\Dropbox\Beach House\"/>
    </mc:Choice>
  </mc:AlternateContent>
  <xr:revisionPtr revIDLastSave="0" documentId="13_ncr:1_{284A8582-8E28-4438-B069-09A5650155B1}" xr6:coauthVersionLast="47" xr6:coauthVersionMax="47" xr10:uidLastSave="{00000000-0000-0000-0000-000000000000}"/>
  <bookViews>
    <workbookView xWindow="2730" yWindow="2730" windowWidth="23310" windowHeight="12105" xr2:uid="{00000000-000D-0000-FFFF-FFFF00000000}"/>
  </bookViews>
  <sheets>
    <sheet name="Sheet1" sheetId="2" r:id="rId1"/>
  </sheets>
  <definedNames>
    <definedName name="Cal_Year">Sheet1!$R$1</definedName>
    <definedName name="Extra_Trash_Day">Sheet1!$U$10</definedName>
    <definedName name="Holiday_Dates">Sheet1!$R$4:$R$24</definedName>
    <definedName name="Labor_Day">DATE(Cal_Year,9,1)+CHOOSE(WEEKDAY(DATE(Cal_Year,9,1)),1,0,6,5,4,3,2)</definedName>
    <definedName name="Memorial_Day">DATE(Cal_Year,5,31)-CHOOSE(WEEKDAY(DATE(Cal_Year,5,31)),6,0,1,2,3,4,5)</definedName>
    <definedName name="_xlnm.Print_Area" localSheetId="0">Sheet1!$A$1:$S$47</definedName>
    <definedName name="Recycle_Day">Sheet1!$U$12</definedName>
    <definedName name="Recycle_Week">Sheet1!$U$6</definedName>
    <definedName name="Std_Trash_Day">Sheet1!$U$8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3" i="2" l="1"/>
  <c r="R22" i="2"/>
  <c r="R21" i="2"/>
  <c r="R20" i="2"/>
  <c r="R19" i="2"/>
  <c r="R18" i="2"/>
  <c r="R11" i="2"/>
  <c r="R10" i="2"/>
  <c r="R17" i="2"/>
  <c r="R16" i="2"/>
  <c r="R15" i="2"/>
  <c r="R14" i="2"/>
  <c r="R13" i="2"/>
  <c r="R12" i="2"/>
  <c r="R9" i="2"/>
  <c r="R8" i="2"/>
  <c r="R7" i="2"/>
  <c r="R6" i="2"/>
  <c r="R5" i="2"/>
  <c r="A1" i="2"/>
  <c r="A3" i="2" s="1"/>
  <c r="B3" i="2" s="1"/>
  <c r="C3" i="2" s="1"/>
  <c r="D3" i="2" s="1"/>
  <c r="E3" i="2" s="1"/>
  <c r="F3" i="2" s="1"/>
  <c r="A9" i="2" l="1"/>
  <c r="A17" i="2" l="1"/>
  <c r="A11" i="2"/>
  <c r="B11" i="2" s="1"/>
  <c r="C11" i="2" s="1"/>
  <c r="D11" i="2" s="1"/>
  <c r="E11" i="2" s="1"/>
  <c r="F11" i="2" s="1"/>
  <c r="G11" i="2" s="1"/>
  <c r="A12" i="2" s="1"/>
  <c r="B12" i="2" s="1"/>
  <c r="C12" i="2" s="1"/>
  <c r="D12" i="2" s="1"/>
  <c r="E12" i="2" s="1"/>
  <c r="F12" i="2" s="1"/>
  <c r="G12" i="2" s="1"/>
  <c r="A13" i="2" s="1"/>
  <c r="B13" i="2" s="1"/>
  <c r="C13" i="2" s="1"/>
  <c r="D13" i="2" s="1"/>
  <c r="E13" i="2" s="1"/>
  <c r="F13" i="2" s="1"/>
  <c r="G13" i="2" s="1"/>
  <c r="A14" i="2" s="1"/>
  <c r="B14" i="2" s="1"/>
  <c r="C14" i="2" s="1"/>
  <c r="D14" i="2" s="1"/>
  <c r="E14" i="2" s="1"/>
  <c r="F14" i="2" s="1"/>
  <c r="G14" i="2" s="1"/>
  <c r="A15" i="2" s="1"/>
  <c r="B15" i="2" s="1"/>
  <c r="C15" i="2" s="1"/>
  <c r="D15" i="2" s="1"/>
  <c r="E15" i="2" s="1"/>
  <c r="F15" i="2" s="1"/>
  <c r="G15" i="2" s="1"/>
  <c r="A16" i="2" s="1"/>
  <c r="B16" i="2" s="1"/>
  <c r="C16" i="2" s="1"/>
  <c r="D16" i="2" s="1"/>
  <c r="E16" i="2" s="1"/>
  <c r="F16" i="2" s="1"/>
  <c r="G16" i="2" s="1"/>
  <c r="G3" i="2"/>
  <c r="A4" i="2" s="1"/>
  <c r="B4" i="2" s="1"/>
  <c r="C4" i="2" s="1"/>
  <c r="D4" i="2" s="1"/>
  <c r="E4" i="2" s="1"/>
  <c r="F4" i="2" s="1"/>
  <c r="G4" i="2" s="1"/>
  <c r="A5" i="2" s="1"/>
  <c r="B5" i="2" s="1"/>
  <c r="C5" i="2" s="1"/>
  <c r="D5" i="2" s="1"/>
  <c r="E5" i="2" s="1"/>
  <c r="F5" i="2" s="1"/>
  <c r="G5" i="2" s="1"/>
  <c r="A6" i="2" s="1"/>
  <c r="B6" i="2" s="1"/>
  <c r="C6" i="2" s="1"/>
  <c r="D6" i="2" s="1"/>
  <c r="E6" i="2" s="1"/>
  <c r="F6" i="2" s="1"/>
  <c r="G6" i="2" s="1"/>
  <c r="A7" i="2" s="1"/>
  <c r="B7" i="2" s="1"/>
  <c r="C7" i="2" s="1"/>
  <c r="D7" i="2" s="1"/>
  <c r="E7" i="2" s="1"/>
  <c r="F7" i="2" s="1"/>
  <c r="G7" i="2" s="1"/>
  <c r="A8" i="2" s="1"/>
  <c r="B8" i="2" s="1"/>
  <c r="C8" i="2" s="1"/>
  <c r="D8" i="2" s="1"/>
  <c r="E8" i="2" s="1"/>
  <c r="F8" i="2" s="1"/>
  <c r="G8" i="2" s="1"/>
  <c r="A25" i="2" l="1"/>
  <c r="A19" i="2"/>
  <c r="B19" i="2" s="1"/>
  <c r="C19" i="2" s="1"/>
  <c r="D19" i="2" s="1"/>
  <c r="E19" i="2" s="1"/>
  <c r="F19" i="2" s="1"/>
  <c r="G19" i="2" s="1"/>
  <c r="A20" i="2" s="1"/>
  <c r="B20" i="2" s="1"/>
  <c r="C20" i="2" s="1"/>
  <c r="D20" i="2" s="1"/>
  <c r="E20" i="2" s="1"/>
  <c r="F20" i="2" s="1"/>
  <c r="G20" i="2" s="1"/>
  <c r="A21" i="2" s="1"/>
  <c r="B21" i="2" s="1"/>
  <c r="C21" i="2" s="1"/>
  <c r="D21" i="2" s="1"/>
  <c r="E21" i="2" s="1"/>
  <c r="F21" i="2" s="1"/>
  <c r="G21" i="2" s="1"/>
  <c r="A22" i="2" s="1"/>
  <c r="B22" i="2" s="1"/>
  <c r="C22" i="2" s="1"/>
  <c r="D22" i="2" s="1"/>
  <c r="E22" i="2" s="1"/>
  <c r="F22" i="2" s="1"/>
  <c r="G22" i="2" s="1"/>
  <c r="A23" i="2" s="1"/>
  <c r="B23" i="2" s="1"/>
  <c r="C23" i="2" s="1"/>
  <c r="D23" i="2" s="1"/>
  <c r="E23" i="2" s="1"/>
  <c r="F23" i="2" s="1"/>
  <c r="G23" i="2" s="1"/>
  <c r="A24" i="2" s="1"/>
  <c r="B24" i="2" s="1"/>
  <c r="C24" i="2" s="1"/>
  <c r="D24" i="2" s="1"/>
  <c r="E24" i="2" s="1"/>
  <c r="F24" i="2" s="1"/>
  <c r="G24" i="2" s="1"/>
  <c r="A33" i="2" l="1"/>
  <c r="A27" i="2"/>
  <c r="B27" i="2" s="1"/>
  <c r="C27" i="2" s="1"/>
  <c r="D27" i="2" s="1"/>
  <c r="E27" i="2" s="1"/>
  <c r="F27" i="2" s="1"/>
  <c r="G27" i="2" s="1"/>
  <c r="A28" i="2" s="1"/>
  <c r="B28" i="2" s="1"/>
  <c r="C28" i="2" s="1"/>
  <c r="D28" i="2" s="1"/>
  <c r="E28" i="2" s="1"/>
  <c r="F28" i="2" s="1"/>
  <c r="G28" i="2" s="1"/>
  <c r="A29" i="2" s="1"/>
  <c r="B29" i="2" s="1"/>
  <c r="C29" i="2" s="1"/>
  <c r="D29" i="2" s="1"/>
  <c r="E29" i="2" s="1"/>
  <c r="F29" i="2" s="1"/>
  <c r="G29" i="2" s="1"/>
  <c r="A30" i="2" s="1"/>
  <c r="B30" i="2" s="1"/>
  <c r="C30" i="2" s="1"/>
  <c r="D30" i="2" s="1"/>
  <c r="E30" i="2" s="1"/>
  <c r="F30" i="2" s="1"/>
  <c r="G30" i="2" s="1"/>
  <c r="A31" i="2" s="1"/>
  <c r="B31" i="2" s="1"/>
  <c r="C31" i="2" s="1"/>
  <c r="D31" i="2" s="1"/>
  <c r="E31" i="2" s="1"/>
  <c r="F31" i="2" s="1"/>
  <c r="G31" i="2" s="1"/>
  <c r="A32" i="2" s="1"/>
  <c r="B32" i="2" s="1"/>
  <c r="C32" i="2" s="1"/>
  <c r="D32" i="2" s="1"/>
  <c r="E32" i="2" s="1"/>
  <c r="F32" i="2" s="1"/>
  <c r="G32" i="2" s="1"/>
  <c r="A41" i="2" l="1"/>
  <c r="A35" i="2"/>
  <c r="B35" i="2" s="1"/>
  <c r="C35" i="2" s="1"/>
  <c r="D35" i="2" s="1"/>
  <c r="E35" i="2" s="1"/>
  <c r="F35" i="2" s="1"/>
  <c r="G35" i="2" s="1"/>
  <c r="A36" i="2" s="1"/>
  <c r="B36" i="2" s="1"/>
  <c r="C36" i="2" s="1"/>
  <c r="D36" i="2" s="1"/>
  <c r="E36" i="2" s="1"/>
  <c r="F36" i="2" s="1"/>
  <c r="G36" i="2" s="1"/>
  <c r="A37" i="2" s="1"/>
  <c r="B37" i="2" s="1"/>
  <c r="C37" i="2" s="1"/>
  <c r="D37" i="2" s="1"/>
  <c r="E37" i="2" s="1"/>
  <c r="F37" i="2" s="1"/>
  <c r="G37" i="2" s="1"/>
  <c r="A38" i="2" s="1"/>
  <c r="B38" i="2" s="1"/>
  <c r="C38" i="2" s="1"/>
  <c r="D38" i="2" s="1"/>
  <c r="E38" i="2" s="1"/>
  <c r="F38" i="2" s="1"/>
  <c r="G38" i="2" s="1"/>
  <c r="A39" i="2" s="1"/>
  <c r="B39" i="2" s="1"/>
  <c r="C39" i="2" s="1"/>
  <c r="D39" i="2" s="1"/>
  <c r="E39" i="2" s="1"/>
  <c r="F39" i="2" s="1"/>
  <c r="G39" i="2" s="1"/>
  <c r="A40" i="2" s="1"/>
  <c r="B40" i="2" s="1"/>
  <c r="C40" i="2" s="1"/>
  <c r="D40" i="2" s="1"/>
  <c r="E40" i="2" s="1"/>
  <c r="F40" i="2" s="1"/>
  <c r="G40" i="2" s="1"/>
  <c r="I1" i="2" l="1"/>
  <c r="A43" i="2"/>
  <c r="B43" i="2" s="1"/>
  <c r="C43" i="2" s="1"/>
  <c r="D43" i="2" s="1"/>
  <c r="E43" i="2" s="1"/>
  <c r="F43" i="2" s="1"/>
  <c r="G43" i="2" s="1"/>
  <c r="A44" i="2" s="1"/>
  <c r="B44" i="2" s="1"/>
  <c r="C44" i="2" s="1"/>
  <c r="D44" i="2" s="1"/>
  <c r="E44" i="2" s="1"/>
  <c r="F44" i="2" s="1"/>
  <c r="G44" i="2" s="1"/>
  <c r="A45" i="2" s="1"/>
  <c r="B45" i="2" s="1"/>
  <c r="C45" i="2" s="1"/>
  <c r="D45" i="2" s="1"/>
  <c r="E45" i="2" s="1"/>
  <c r="F45" i="2" s="1"/>
  <c r="G45" i="2" s="1"/>
  <c r="A46" i="2" s="1"/>
  <c r="B46" i="2" s="1"/>
  <c r="C46" i="2" s="1"/>
  <c r="D46" i="2" s="1"/>
  <c r="E46" i="2" s="1"/>
  <c r="F46" i="2" s="1"/>
  <c r="G46" i="2" s="1"/>
  <c r="A47" i="2" s="1"/>
  <c r="B47" i="2" s="1"/>
  <c r="C47" i="2" s="1"/>
  <c r="D47" i="2" s="1"/>
  <c r="E47" i="2" s="1"/>
  <c r="F47" i="2" s="1"/>
  <c r="G47" i="2" s="1"/>
  <c r="A48" i="2" s="1"/>
  <c r="B48" i="2" s="1"/>
  <c r="C48" i="2" s="1"/>
  <c r="D48" i="2" s="1"/>
  <c r="E48" i="2" s="1"/>
  <c r="F48" i="2" s="1"/>
  <c r="G48" i="2" s="1"/>
  <c r="I9" i="2" l="1"/>
  <c r="I3" i="2"/>
  <c r="J3" i="2" s="1"/>
  <c r="K3" i="2" s="1"/>
  <c r="L3" i="2" s="1"/>
  <c r="M3" i="2" s="1"/>
  <c r="N3" i="2" s="1"/>
  <c r="O3" i="2" s="1"/>
  <c r="I4" i="2" s="1"/>
  <c r="J4" i="2" s="1"/>
  <c r="K4" i="2" s="1"/>
  <c r="L4" i="2" s="1"/>
  <c r="M4" i="2" s="1"/>
  <c r="N4" i="2" s="1"/>
  <c r="O4" i="2" s="1"/>
  <c r="I5" i="2" s="1"/>
  <c r="J5" i="2" s="1"/>
  <c r="K5" i="2" s="1"/>
  <c r="L5" i="2" s="1"/>
  <c r="M5" i="2" s="1"/>
  <c r="N5" i="2" s="1"/>
  <c r="O5" i="2" s="1"/>
  <c r="I6" i="2" s="1"/>
  <c r="J6" i="2" s="1"/>
  <c r="K6" i="2" s="1"/>
  <c r="L6" i="2" s="1"/>
  <c r="M6" i="2" s="1"/>
  <c r="N6" i="2" s="1"/>
  <c r="O6" i="2" s="1"/>
  <c r="I7" i="2" s="1"/>
  <c r="J7" i="2" s="1"/>
  <c r="K7" i="2" s="1"/>
  <c r="L7" i="2" s="1"/>
  <c r="M7" i="2" s="1"/>
  <c r="N7" i="2" s="1"/>
  <c r="O7" i="2" s="1"/>
  <c r="I8" i="2" s="1"/>
  <c r="J8" i="2" s="1"/>
  <c r="K8" i="2" s="1"/>
  <c r="L8" i="2" s="1"/>
  <c r="M8" i="2" s="1"/>
  <c r="N8" i="2" s="1"/>
  <c r="O8" i="2" s="1"/>
  <c r="I17" i="2" l="1"/>
  <c r="I11" i="2"/>
  <c r="J11" i="2" s="1"/>
  <c r="K11" i="2" s="1"/>
  <c r="L11" i="2" s="1"/>
  <c r="M11" i="2" s="1"/>
  <c r="N11" i="2" s="1"/>
  <c r="O11" i="2" s="1"/>
  <c r="I12" i="2" s="1"/>
  <c r="J12" i="2" s="1"/>
  <c r="K12" i="2" s="1"/>
  <c r="L12" i="2" s="1"/>
  <c r="M12" i="2" s="1"/>
  <c r="N12" i="2" s="1"/>
  <c r="O12" i="2" s="1"/>
  <c r="I13" i="2" s="1"/>
  <c r="J13" i="2" s="1"/>
  <c r="K13" i="2" s="1"/>
  <c r="L13" i="2" s="1"/>
  <c r="M13" i="2" s="1"/>
  <c r="N13" i="2" s="1"/>
  <c r="O13" i="2" s="1"/>
  <c r="I14" i="2" s="1"/>
  <c r="J14" i="2" s="1"/>
  <c r="K14" i="2" s="1"/>
  <c r="L14" i="2" s="1"/>
  <c r="M14" i="2" s="1"/>
  <c r="N14" i="2" s="1"/>
  <c r="O14" i="2" s="1"/>
  <c r="I15" i="2" s="1"/>
  <c r="J15" i="2" s="1"/>
  <c r="K15" i="2" s="1"/>
  <c r="L15" i="2" s="1"/>
  <c r="M15" i="2" s="1"/>
  <c r="N15" i="2" s="1"/>
  <c r="O15" i="2" s="1"/>
  <c r="I16" i="2" s="1"/>
  <c r="J16" i="2" s="1"/>
  <c r="K16" i="2" s="1"/>
  <c r="L16" i="2" s="1"/>
  <c r="M16" i="2" s="1"/>
  <c r="N16" i="2" s="1"/>
  <c r="O16" i="2" s="1"/>
  <c r="I25" i="2" l="1"/>
  <c r="I19" i="2"/>
  <c r="J19" i="2" s="1"/>
  <c r="K19" i="2" s="1"/>
  <c r="L19" i="2" s="1"/>
  <c r="M19" i="2" s="1"/>
  <c r="N19" i="2" s="1"/>
  <c r="O19" i="2" s="1"/>
  <c r="I20" i="2" s="1"/>
  <c r="J20" i="2" s="1"/>
  <c r="K20" i="2" s="1"/>
  <c r="L20" i="2" s="1"/>
  <c r="M20" i="2" s="1"/>
  <c r="N20" i="2" s="1"/>
  <c r="O20" i="2" s="1"/>
  <c r="I21" i="2" s="1"/>
  <c r="J21" i="2" s="1"/>
  <c r="K21" i="2" s="1"/>
  <c r="L21" i="2" s="1"/>
  <c r="M21" i="2" s="1"/>
  <c r="N21" i="2" s="1"/>
  <c r="O21" i="2" s="1"/>
  <c r="I22" i="2" s="1"/>
  <c r="J22" i="2" s="1"/>
  <c r="K22" i="2" s="1"/>
  <c r="L22" i="2" s="1"/>
  <c r="M22" i="2" s="1"/>
  <c r="N22" i="2" s="1"/>
  <c r="O22" i="2" s="1"/>
  <c r="I23" i="2" s="1"/>
  <c r="J23" i="2" s="1"/>
  <c r="K23" i="2" s="1"/>
  <c r="L23" i="2" s="1"/>
  <c r="M23" i="2" s="1"/>
  <c r="N23" i="2" s="1"/>
  <c r="O23" i="2" s="1"/>
  <c r="I24" i="2" s="1"/>
  <c r="J24" i="2" s="1"/>
  <c r="K24" i="2" s="1"/>
  <c r="L24" i="2" s="1"/>
  <c r="M24" i="2" s="1"/>
  <c r="N24" i="2" s="1"/>
  <c r="O24" i="2" s="1"/>
  <c r="I33" i="2" l="1"/>
  <c r="I27" i="2"/>
  <c r="J27" i="2" s="1"/>
  <c r="K27" i="2" s="1"/>
  <c r="L27" i="2" s="1"/>
  <c r="M27" i="2" s="1"/>
  <c r="N27" i="2" s="1"/>
  <c r="O27" i="2" s="1"/>
  <c r="I28" i="2" s="1"/>
  <c r="J28" i="2" s="1"/>
  <c r="K28" i="2" s="1"/>
  <c r="L28" i="2" s="1"/>
  <c r="M28" i="2" s="1"/>
  <c r="N28" i="2" s="1"/>
  <c r="O28" i="2" s="1"/>
  <c r="I29" i="2" s="1"/>
  <c r="J29" i="2" s="1"/>
  <c r="K29" i="2" s="1"/>
  <c r="L29" i="2" s="1"/>
  <c r="M29" i="2" s="1"/>
  <c r="N29" i="2" s="1"/>
  <c r="O29" i="2" s="1"/>
  <c r="I30" i="2" s="1"/>
  <c r="J30" i="2" s="1"/>
  <c r="K30" i="2" s="1"/>
  <c r="L30" i="2" s="1"/>
  <c r="M30" i="2" s="1"/>
  <c r="N30" i="2" s="1"/>
  <c r="O30" i="2" s="1"/>
  <c r="I31" i="2" s="1"/>
  <c r="J31" i="2" s="1"/>
  <c r="K31" i="2" s="1"/>
  <c r="L31" i="2" s="1"/>
  <c r="M31" i="2" s="1"/>
  <c r="N31" i="2" s="1"/>
  <c r="O31" i="2" s="1"/>
  <c r="I32" i="2" s="1"/>
  <c r="J32" i="2" s="1"/>
  <c r="K32" i="2" s="1"/>
  <c r="L32" i="2" s="1"/>
  <c r="M32" i="2" s="1"/>
  <c r="N32" i="2" s="1"/>
  <c r="O32" i="2" s="1"/>
  <c r="I41" i="2" l="1"/>
  <c r="I43" i="2" s="1"/>
  <c r="J43" i="2" s="1"/>
  <c r="K43" i="2" s="1"/>
  <c r="L43" i="2" s="1"/>
  <c r="M43" i="2" s="1"/>
  <c r="N43" i="2" s="1"/>
  <c r="O43" i="2" s="1"/>
  <c r="I44" i="2" s="1"/>
  <c r="J44" i="2" s="1"/>
  <c r="K44" i="2" s="1"/>
  <c r="L44" i="2" s="1"/>
  <c r="M44" i="2" s="1"/>
  <c r="N44" i="2" s="1"/>
  <c r="O44" i="2" s="1"/>
  <c r="I45" i="2" s="1"/>
  <c r="J45" i="2" s="1"/>
  <c r="K45" i="2" s="1"/>
  <c r="L45" i="2" s="1"/>
  <c r="M45" i="2" s="1"/>
  <c r="N45" i="2" s="1"/>
  <c r="O45" i="2" s="1"/>
  <c r="I46" i="2" s="1"/>
  <c r="J46" i="2" s="1"/>
  <c r="K46" i="2" s="1"/>
  <c r="L46" i="2" s="1"/>
  <c r="M46" i="2" s="1"/>
  <c r="N46" i="2" s="1"/>
  <c r="O46" i="2" s="1"/>
  <c r="I47" i="2" s="1"/>
  <c r="J47" i="2" s="1"/>
  <c r="K47" i="2" s="1"/>
  <c r="L47" i="2" s="1"/>
  <c r="M47" i="2" s="1"/>
  <c r="N47" i="2" s="1"/>
  <c r="O47" i="2" s="1"/>
  <c r="I48" i="2" s="1"/>
  <c r="J48" i="2" s="1"/>
  <c r="K48" i="2" s="1"/>
  <c r="L48" i="2" s="1"/>
  <c r="M48" i="2" s="1"/>
  <c r="N48" i="2" s="1"/>
  <c r="O48" i="2" s="1"/>
  <c r="I35" i="2"/>
  <c r="J35" i="2" s="1"/>
  <c r="K35" i="2" s="1"/>
  <c r="L35" i="2" s="1"/>
  <c r="M35" i="2" s="1"/>
  <c r="N35" i="2" s="1"/>
  <c r="O35" i="2" s="1"/>
  <c r="I36" i="2" s="1"/>
  <c r="J36" i="2" s="1"/>
  <c r="K36" i="2" s="1"/>
  <c r="L36" i="2" s="1"/>
  <c r="M36" i="2" s="1"/>
  <c r="N36" i="2" s="1"/>
  <c r="O36" i="2" s="1"/>
  <c r="I37" i="2" s="1"/>
  <c r="J37" i="2" s="1"/>
  <c r="K37" i="2" s="1"/>
  <c r="L37" i="2" s="1"/>
  <c r="M37" i="2" s="1"/>
  <c r="N37" i="2" s="1"/>
  <c r="O37" i="2" s="1"/>
  <c r="I38" i="2" s="1"/>
  <c r="J38" i="2" s="1"/>
  <c r="K38" i="2" s="1"/>
  <c r="L38" i="2" s="1"/>
  <c r="M38" i="2" s="1"/>
  <c r="N38" i="2" s="1"/>
  <c r="O38" i="2" s="1"/>
  <c r="I39" i="2" s="1"/>
  <c r="J39" i="2" s="1"/>
  <c r="K39" i="2" s="1"/>
  <c r="L39" i="2" s="1"/>
  <c r="M39" i="2" s="1"/>
  <c r="N39" i="2" s="1"/>
  <c r="O39" i="2" s="1"/>
  <c r="I40" i="2" s="1"/>
  <c r="J40" i="2" s="1"/>
  <c r="K40" i="2" s="1"/>
  <c r="L40" i="2" s="1"/>
  <c r="M40" i="2" s="1"/>
  <c r="N40" i="2" s="1"/>
  <c r="O40" i="2" s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<sst xmlns="http://schemas.openxmlformats.org/spreadsheetml/2006/main" count="115" uniqueCount="36">
  <si>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</si>
  <si>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</si>
  <si>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</si>
  <si>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</si>
  <si>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</si>
  <si>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 xml:space="preserve">* Service delayed one day for </t>
  </si>
  <si>
    <t>remainder of week following</t>
  </si>
  <si>
    <t>holiday</t>
  </si>
  <si>
    <t>Trash Pickup</t>
  </si>
  <si>
    <t>Recycling Pickup</t>
  </si>
  <si>
    <t>Trash + Recycling Pickup</t>
  </si>
  <si>
    <t>Valentine's Day</t>
  </si>
  <si>
    <t>Presidents' Day</t>
  </si>
  <si>
    <t>DST Start</t>
  </si>
  <si>
    <t>St. Patrick's Day</t>
  </si>
  <si>
    <t>Good Friday</t>
  </si>
  <si>
    <t>Easter Sunday</t>
  </si>
  <si>
    <t>Mother's Day</t>
  </si>
  <si>
    <t>Father's Day</t>
  </si>
  <si>
    <t>Columbus Day</t>
  </si>
  <si>
    <t>Halloween</t>
  </si>
  <si>
    <t>DST End</t>
  </si>
  <si>
    <t>Veteran's Day</t>
  </si>
  <si>
    <r>
      <t xml:space="preserve">New Year's Day </t>
    </r>
    <r>
      <rPr>
        <b/>
        <sz val="12"/>
        <color rgb="FFFF0000"/>
        <rFont val="Arial"/>
        <family val="2"/>
      </rPr>
      <t>*</t>
    </r>
  </si>
  <si>
    <r>
      <t xml:space="preserve">Thanksgiving Day </t>
    </r>
    <r>
      <rPr>
        <b/>
        <sz val="12"/>
        <color rgb="FFFF0000"/>
        <rFont val="Arial"/>
        <family val="2"/>
      </rPr>
      <t>*</t>
    </r>
  </si>
  <si>
    <r>
      <t xml:space="preserve">Christmas Day </t>
    </r>
    <r>
      <rPr>
        <b/>
        <sz val="12"/>
        <color rgb="FFFF0000"/>
        <rFont val="Arial"/>
        <family val="2"/>
      </rPr>
      <t>*</t>
    </r>
  </si>
  <si>
    <t>Recycle Week (0:even/1:odd weeks)</t>
  </si>
  <si>
    <t>Std Trash Day (1=Sunday)</t>
  </si>
  <si>
    <t>Extra Trash Day (1=Sunday)</t>
  </si>
  <si>
    <t>Recycle Day (1=Sunday)</t>
  </si>
  <si>
    <r>
      <t xml:space="preserve">Independence Day </t>
    </r>
    <r>
      <rPr>
        <sz val="12"/>
        <color rgb="FFFF0000"/>
        <rFont val="Arial"/>
        <family val="2"/>
      </rPr>
      <t>*</t>
    </r>
  </si>
  <si>
    <r>
      <t xml:space="preserve">Memorial Day </t>
    </r>
    <r>
      <rPr>
        <sz val="12"/>
        <color rgb="FFFF0000"/>
        <rFont val="Arial"/>
        <family val="2"/>
      </rPr>
      <t>*</t>
    </r>
  </si>
  <si>
    <r>
      <t xml:space="preserve">Labor Day </t>
    </r>
    <r>
      <rPr>
        <sz val="12"/>
        <color rgb="FFFF0000"/>
        <rFont val="Arial"/>
        <family val="2"/>
      </rPr>
      <t>*</t>
    </r>
  </si>
  <si>
    <t>Martin Luther King Day</t>
  </si>
  <si>
    <r>
      <t xml:space="preserve">&lt;&lt;== </t>
    </r>
    <r>
      <rPr>
        <u/>
        <sz val="12"/>
        <color theme="1" tint="0.499984740745262"/>
        <rFont val="Arial"/>
        <family val="2"/>
      </rPr>
      <t>Type Year Here</t>
    </r>
  </si>
  <si>
    <t>Adjust Trash Cycle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</si>
</sst>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65" formatCode="d"/>
  </numFmts>
  <fonts count="1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rgb="FF003366"/>
      <name val="Arial"/>
      <family val="2"/>
    </font>
    <font>
      <sz val="12"/>
      <color theme="1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48"/>
      <color rgb="FF002060"/>
      <name val="Arial"/>
      <family val="2"/>
    </font>
    <font>
      <b/>
      <sz val="10"/>
      <color theme="1"/>
      <name val="Verdana"/>
      <family val="2"/>
    </font>
    <font>
      <b/>
      <sz val="14"/>
      <color rgb="FF00206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1" tint="0.499984740745262"/>
      <name val="Arial"/>
      <family val="2"/>
    </font>
    <font>
      <u/>
      <sz val="12"/>
      <color theme="1" tint="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0" fillId="4" borderId="0" xfId="0" applyFill="1"/>
    <xf numFmtId="0" fontId="0" fillId="5" borderId="0" xfId="0" applyFill="1"/>
    <xf numFmtId="0" fontId="0" fillId="3" borderId="0" xfId="0" applyFill="1"/>
    <xf numFmtId="0" fontId="5" fillId="0" borderId="0" xfId="0" applyFont="1"/>
    <xf numFmtId="0" fontId="9" fillId="0" borderId="0" xfId="0" applyFont="1"/>
    <xf numFmtId="165" fontId="4" fillId="0" borderId="0" xfId="0" applyNumberFormat="1" applyFont="1" applyAlignment="1">
      <alignment horizontal="center" wrapText="1"/>
    </xf>
    <xf numFmtId="165" fontId="4" fillId="0" borderId="0" xfId="0" applyNumberFormat="1" applyFont="1"/>
    <xf numFmtId="0" fontId="4" fillId="6" borderId="0" xfId="0" applyFont="1" applyFill="1"/>
    <xf numFmtId="0" fontId="0" fillId="6" borderId="0" xfId="0" applyFill="1"/>
    <xf numFmtId="0" fontId="11" fillId="0" borderId="0" xfId="0" applyFont="1"/>
    <xf numFmtId="0" fontId="12" fillId="0" borderId="0" xfId="0" applyFont="1"/>
    <xf numFmtId="0" fontId="11" fillId="7" borderId="0" xfId="0" applyFont="1" applyFill="1" applyAlignment="1" applyProtection="1">
      <alignment horizontal="left"/>
      <protection locked="0"/>
    </xf>
    <xf numFmtId="164" fontId="1" fillId="2" borderId="0" xfId="0" applyNumberFormat="1" applyFont="1" applyFill="1" applyAlignment="1">
      <alignment horizontal="center" wrapText="1"/>
    </xf>
    <xf numFmtId="0" fontId="6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strike val="0"/>
        <color rgb="FFC00000"/>
      </font>
    </dxf>
  </dxfs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074F-CC94-41E4-A754-F0DDA573CE53}">
  <sheetPr>
    <pageSetUpPr fitToPage="1"/>
  </sheetPr>
  <dimension ref="A1:W99"/>
  <sheetViews>
    <sheetView tabSelected="1" zoomScaleNormal="100" workbookViewId="0">
      <selection activeCell="R1" sqref="R1:S3"/>
    </sheetView>
  </sheetViews>
  <sheetFormatPr defaultColWidth="9.140625" defaultRowHeight="15.75" x14ac:dyDescent="0.25"/>
  <cols>
    <col min="1" max="7" width="4" customWidth="1"/>
    <col min="8" max="8" width="0.5703125" customWidth="1"/>
    <col min="9" max="15" width="4" customWidth="1"/>
    <col min="16" max="16" width="1.7109375" customWidth="1"/>
    <col min="17" max="17" width="2.7109375" customWidth="1"/>
    <col min="18" max="18" width="9.7109375" style="3" customWidth="1"/>
    <col min="19" max="19" width="24.28515625" bestFit="1" customWidth="1"/>
  </cols>
  <sheetData>
    <row r="1" spans="1:21" ht="15.75" customHeight="1" x14ac:dyDescent="0.25">
      <c r="A1" s="18">
        <f>DATE(Cal_Year,1,1)</f>
        <v>46023</v>
      </c>
      <c r="B1" s="18"/>
      <c r="C1" s="18"/>
      <c r="D1" s="18"/>
      <c r="E1" s="18"/>
      <c r="F1" s="18"/>
      <c r="G1" s="18"/>
      <c r="H1" s="3"/>
      <c r="I1" s="18">
        <f>EDATE(A41,1)</f>
        <v>46204</v>
      </c>
      <c r="J1" s="18"/>
      <c r="K1" s="18"/>
      <c r="L1" s="18"/>
      <c r="M1" s="18"/>
      <c r="N1" s="18"/>
      <c r="O1" s="18"/>
      <c r="R1" s="19">
        <v>2026</v>
      </c>
      <c r="S1" s="19"/>
    </row>
    <row r="2" spans="1:21" ht="15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2</v>
      </c>
      <c r="F2" s="1" t="s">
        <v>4</v>
      </c>
      <c r="G2" s="1" t="s">
        <v>0</v>
      </c>
      <c r="H2" s="3"/>
      <c r="I2" s="1" t="s">
        <v>0</v>
      </c>
      <c r="J2" s="1" t="s">
        <v>1</v>
      </c>
      <c r="K2" s="1" t="s">
        <v>2</v>
      </c>
      <c r="L2" s="1" t="s">
        <v>3</v>
      </c>
      <c r="M2" s="1" t="s">
        <v>2</v>
      </c>
      <c r="N2" s="1" t="s">
        <v>4</v>
      </c>
      <c r="O2" s="1" t="s">
        <v>0</v>
      </c>
      <c r="R2" s="19"/>
      <c r="S2" s="19"/>
      <c r="U2" s="15" t="s">
        <v>34</v>
      </c>
    </row>
    <row r="3" spans="1:21" ht="15.75" customHeight="1" x14ac:dyDescent="0.25">
      <c r="A3" s="11" t="str">
        <f>IF(WEEKDAY(A1)=1,A1,"")</f>
        <v/>
      </c>
      <c r="B3" s="11" t="str">
        <f>IF(NOT(ISNUMBER(A3)),IF(WEEKDAY(A1)=2,A1,""),IF(MONTH(A3+1)=MONTH(A1),A3+1,""))</f>
        <v/>
      </c>
      <c r="C3" s="11" t="str">
        <f>IF(NOT(ISNUMBER(B3)),IF(WEEKDAY(A1)=3,A1,""),IF(MONTH(B3+1)=MONTH(A1),B3+1,""))</f>
        <v/>
      </c>
      <c r="D3" s="11" t="str">
        <f>IF(NOT(ISNUMBER(C3)),IF(WEEKDAY(A1)=4,A1,""),IF(MONTH(C3+1)=MONTH(A1),C3+1,""))</f>
        <v/>
      </c>
      <c r="E3" s="11">
        <f>IF(NOT(ISNUMBER(D3)),IF(WEEKDAY(A1)=5,A1,""),IF(MONTH(D3+1)=MONTH(A1),D3+1,""))</f>
        <v>46023</v>
      </c>
      <c r="F3" s="11">
        <f>IF(NOT(ISNUMBER(E3)),IF(WEEKDAY(A1)=6,A1,""),IF(MONTH(E3+1)=MONTH(A1),E3+1,""))</f>
        <v>46024</v>
      </c>
      <c r="G3" s="11">
        <f>IF(NOT(ISNUMBER(F3)),IF(WEEKDAY(A1)=7,A1,""),IF(MONTH(F3+1)=MONTH(A1),F3+1,""))</f>
        <v>46025</v>
      </c>
      <c r="H3" s="3"/>
      <c r="I3" s="11" t="str">
        <f>IF(WEEKDAY(I1)=1,I1,"")</f>
        <v/>
      </c>
      <c r="J3" s="11" t="str">
        <f>IF(NOT(ISNUMBER(I3)),IF(WEEKDAY(I1)=2,I1,""),IF(MONTH(I3+1)=MONTH(I1),I3+1,""))</f>
        <v/>
      </c>
      <c r="K3" s="11" t="str">
        <f>IF(NOT(ISNUMBER(J3)),IF(WEEKDAY(I1)=3,I1,""),IF(MONTH(J3+1)=MONTH(I1),J3+1,""))</f>
        <v/>
      </c>
      <c r="L3" s="11">
        <f>IF(NOT(ISNUMBER(K3)),IF(WEEKDAY(I1)=4,I1,""),IF(MONTH(K3+1)=MONTH(I1),K3+1,""))</f>
        <v>46204</v>
      </c>
      <c r="M3" s="11">
        <f>IF(NOT(ISNUMBER(L3)),IF(WEEKDAY(I1)=5,I1,""),IF(MONTH(L3+1)=MONTH(I1),L3+1,""))</f>
        <v>46205</v>
      </c>
      <c r="N3" s="11">
        <f>IF(NOT(ISNUMBER(M3)),IF(WEEKDAY(I1)=6,I1,""),IF(MONTH(M3+1)=MONTH(I1),M3+1,""))</f>
        <v>46206</v>
      </c>
      <c r="O3" s="11">
        <f>IF(NOT(ISNUMBER(N3)),IF(WEEKDAY(I1)=7,I1,""),IF(MONTH(N3+1)=MONTH(I1),N3+1,""))</f>
        <v>46207</v>
      </c>
      <c r="R3" s="19"/>
      <c r="S3" s="19"/>
    </row>
    <row r="4" spans="1:21" x14ac:dyDescent="0.25">
      <c r="A4" s="11">
        <f>IF(ISNUMBER(G3),IF(MONTH(G3+1)=MONTH(A1),G3+1,""),"")</f>
        <v>46026</v>
      </c>
      <c r="B4" s="11">
        <f>IF(ISNUMBER(A4),IF(MONTH(A4+1)=MONTH(A1),A4+1,""),"")</f>
        <v>46027</v>
      </c>
      <c r="C4" s="11">
        <f>IF(ISNUMBER(B4),IF(MONTH(B4+1)=MONTH(A1),B4+1,""),"")</f>
        <v>46028</v>
      </c>
      <c r="D4" s="11">
        <f>IF(ISNUMBER(C4),IF(MONTH(C4+1)=MONTH(A1),C4+1,""),"")</f>
        <v>46029</v>
      </c>
      <c r="E4" s="11">
        <f>IF(ISNUMBER(D4),IF(MONTH(D4+1)=MONTH(A1),D4+1,""),"")</f>
        <v>46030</v>
      </c>
      <c r="F4" s="11">
        <f>IF(ISNUMBER(E4),IF(MONTH(E4+1)=MONTH(A1),E4+1,""),"")</f>
        <v>46031</v>
      </c>
      <c r="G4" s="11">
        <f>IF(ISNUMBER(F4),IF(MONTH(F4+1)=MONTH(A1),F4+1,""),"")</f>
        <v>46032</v>
      </c>
      <c r="H4" s="3"/>
      <c r="I4" s="11">
        <f>IF(ISNUMBER(O3),IF(MONTH(O3+1)=MONTH(I1),O3+1,""),"")</f>
        <v>46208</v>
      </c>
      <c r="J4" s="11">
        <f>IF(ISNUMBER(I4),IF(MONTH(I4+1)=MONTH(I1),I4+1,""),"")</f>
        <v>46209</v>
      </c>
      <c r="K4" s="11">
        <f>IF(ISNUMBER(J4),IF(MONTH(J4+1)=MONTH(I1),J4+1,""),"")</f>
        <v>46210</v>
      </c>
      <c r="L4" s="11">
        <f>IF(ISNUMBER(K4),IF(MONTH(K4+1)=MONTH(I1),K4+1,""),"")</f>
        <v>46211</v>
      </c>
      <c r="M4" s="11">
        <f>IF(ISNUMBER(L4),IF(MONTH(L4+1)=MONTH(I1),L4+1,""),"")</f>
        <v>46212</v>
      </c>
      <c r="N4" s="11">
        <f>IF(ISNUMBER(M4),IF(MONTH(M4+1)=MONTH(I1),M4+1,""),"")</f>
        <v>46213</v>
      </c>
      <c r="O4" s="11">
        <f>IF(ISNUMBER(N4),IF(MONTH(N4+1)=MONTH(I1),N4+1,""),"")</f>
        <v>46214</v>
      </c>
      <c r="R4" s="13"/>
      <c r="S4" s="14"/>
      <c r="U4" s="16" t="s">
        <v>35</v>
      </c>
    </row>
    <row r="5" spans="1:21" x14ac:dyDescent="0.25">
      <c r="A5" s="11">
        <f>IF(ISNUMBER(G4),IF(MONTH(G4+1)=MONTH(A1),G4+1,""),"")</f>
        <v>46033</v>
      </c>
      <c r="B5" s="11">
        <f>IF(ISNUMBER(A5),IF(MONTH(A5+1)=MONTH(A1),A5+1,""),"")</f>
        <v>46034</v>
      </c>
      <c r="C5" s="11">
        <f>IF(ISNUMBER(B5),IF(MONTH(B5+1)=MONTH(A1),B5+1,""),"")</f>
        <v>46035</v>
      </c>
      <c r="D5" s="11">
        <f>IF(ISNUMBER(C5),IF(MONTH(C5+1)=MONTH(A1),C5+1,""),"")</f>
        <v>46036</v>
      </c>
      <c r="E5" s="11">
        <f>IF(ISNUMBER(D5),IF(MONTH(D5+1)=MONTH(A1),D5+1,""),"")</f>
        <v>46037</v>
      </c>
      <c r="F5" s="11">
        <f>IF(ISNUMBER(E5),IF(MONTH(E5+1)=MONTH(A1),E5+1,""),"")</f>
        <v>46038</v>
      </c>
      <c r="G5" s="11">
        <f>IF(ISNUMBER(F5),IF(MONTH(F5+1)=MONTH(A1),F5+1,""),"")</f>
        <v>46039</v>
      </c>
      <c r="H5" s="3"/>
      <c r="I5" s="11">
        <f>IF(ISNUMBER(O4),IF(MONTH(O4+1)=MONTH(I1),O4+1,""),"")</f>
        <v>46215</v>
      </c>
      <c r="J5" s="11">
        <f>IF(ISNUMBER(I5),IF(MONTH(I5+1)=MONTH(I1),I5+1,""),"")</f>
        <v>46216</v>
      </c>
      <c r="K5" s="11">
        <f>IF(ISNUMBER(J5),IF(MONTH(J5+1)=MONTH(I1),J5+1,""),"")</f>
        <v>46217</v>
      </c>
      <c r="L5" s="11">
        <f>IF(ISNUMBER(K5),IF(MONTH(K5+1)=MONTH(I1),K5+1,""),"")</f>
        <v>46218</v>
      </c>
      <c r="M5" s="11">
        <f>IF(ISNUMBER(L5),IF(MONTH(L5+1)=MONTH(I1),L5+1,""),"")</f>
        <v>46219</v>
      </c>
      <c r="N5" s="11">
        <f>IF(ISNUMBER(M5),IF(MONTH(M5+1)=MONTH(I1),M5+1,""),"")</f>
        <v>46220</v>
      </c>
      <c r="O5" s="11">
        <f>IF(ISNUMBER(N5),IF(MONTH(N5+1)=MONTH(I1),N5+1,""),"")</f>
        <v>46221</v>
      </c>
      <c r="R5" s="9" t="str">
        <f>TEXT(DATE(Cal_Year,1,1),"mmm d")</f>
        <v>Jan 1</v>
      </c>
      <c r="S5" s="3" t="s">
        <v>23</v>
      </c>
      <c r="U5" s="15" t="s">
        <v>26</v>
      </c>
    </row>
    <row r="6" spans="1:21" x14ac:dyDescent="0.25">
      <c r="A6" s="11">
        <f>IF(ISNUMBER(G5),IF(MONTH(G5+1)=MONTH(A1),G5+1,""),"")</f>
        <v>46040</v>
      </c>
      <c r="B6" s="11">
        <f>IF(ISNUMBER(A6),IF(MONTH(A6+1)=MONTH(A1),A6+1,""),"")</f>
        <v>46041</v>
      </c>
      <c r="C6" s="11">
        <f>IF(ISNUMBER(B6),IF(MONTH(B6+1)=MONTH(A1),B6+1,""),"")</f>
        <v>46042</v>
      </c>
      <c r="D6" s="11">
        <f>IF(ISNUMBER(C6),IF(MONTH(C6+1)=MONTH(A1),C6+1,""),"")</f>
        <v>46043</v>
      </c>
      <c r="E6" s="11">
        <f>IF(ISNUMBER(D6),IF(MONTH(D6+1)=MONTH(A1),D6+1,""),"")</f>
        <v>46044</v>
      </c>
      <c r="F6" s="11">
        <f>IF(ISNUMBER(E6),IF(MONTH(E6+1)=MONTH(A1),E6+1,""),"")</f>
        <v>46045</v>
      </c>
      <c r="G6" s="11">
        <f>IF(ISNUMBER(F6),IF(MONTH(F6+1)=MONTH(A1),F6+1,""),"")</f>
        <v>46046</v>
      </c>
      <c r="H6" s="3"/>
      <c r="I6" s="11">
        <f>IF(ISNUMBER(O5),IF(MONTH(O5+1)=MONTH(I1),O5+1,""),"")</f>
        <v>46222</v>
      </c>
      <c r="J6" s="11">
        <f>IF(ISNUMBER(I6),IF(MONTH(I6+1)=MONTH(I1),I6+1,""),"")</f>
        <v>46223</v>
      </c>
      <c r="K6" s="11">
        <f>IF(ISNUMBER(J6),IF(MONTH(J6+1)=MONTH(I1),J6+1,""),"")</f>
        <v>46224</v>
      </c>
      <c r="L6" s="11">
        <f>IF(ISNUMBER(K6),IF(MONTH(K6+1)=MONTH(I1),K6+1,""),"")</f>
        <v>46225</v>
      </c>
      <c r="M6" s="11">
        <f>IF(ISNUMBER(L6),IF(MONTH(L6+1)=MONTH(I1),L6+1,""),"")</f>
        <v>46226</v>
      </c>
      <c r="N6" s="11">
        <f>IF(ISNUMBER(M6),IF(MONTH(M6+1)=MONTH(I1),M6+1,""),"")</f>
        <v>46227</v>
      </c>
      <c r="O6" s="11">
        <f>IF(ISNUMBER(N6),IF(MONTH(N6+1)=MONTH(I1),N6+1,""),"")</f>
        <v>46228</v>
      </c>
      <c r="R6" s="3" t="str">
        <f>TEXT(DATE(Cal_Year,1,1)+14+CHOOSE(WEEKDAY(DATE(Cal_Year,1,1)),1,0,6,5,4,3,2),"mmm d")</f>
        <v>Jan 19</v>
      </c>
      <c r="S6" s="3" t="s">
        <v>33</v>
      </c>
      <c r="U6" s="17">
        <v>0</v>
      </c>
    </row>
    <row r="7" spans="1:21" x14ac:dyDescent="0.25">
      <c r="A7" s="11">
        <f>IF(ISNUMBER(G6),IF(MONTH(G6+1)=MONTH(A1),G6+1,""),"")</f>
        <v>46047</v>
      </c>
      <c r="B7" s="11">
        <f>IF(ISNUMBER(A7),IF(MONTH(A7+1)=MONTH(A1),A7+1,""),"")</f>
        <v>46048</v>
      </c>
      <c r="C7" s="11">
        <f>IF(ISNUMBER(B7),IF(MONTH(B7+1)=MONTH(A1),B7+1,""),"")</f>
        <v>46049</v>
      </c>
      <c r="D7" s="11">
        <f>IF(ISNUMBER(C7),IF(MONTH(C7+1)=MONTH(A1),C7+1,""),"")</f>
        <v>46050</v>
      </c>
      <c r="E7" s="11">
        <f>IF(ISNUMBER(D7),IF(MONTH(D7+1)=MONTH(A1),D7+1,""),"")</f>
        <v>46051</v>
      </c>
      <c r="F7" s="11">
        <f>IF(ISNUMBER(E7),IF(MONTH(E7+1)=MONTH(A1),E7+1,""),"")</f>
        <v>46052</v>
      </c>
      <c r="G7" s="11">
        <f>IF(ISNUMBER(F7),IF(MONTH(F7+1)=MONTH(A1),F7+1,""),"")</f>
        <v>46053</v>
      </c>
      <c r="H7" s="3"/>
      <c r="I7" s="11">
        <f>IF(ISNUMBER(O6),IF(MONTH(O6+1)=MONTH(I1),O6+1,""),"")</f>
        <v>46229</v>
      </c>
      <c r="J7" s="11">
        <f>IF(ISNUMBER(I7),IF(MONTH(I7+1)=MONTH(I1),I7+1,""),"")</f>
        <v>46230</v>
      </c>
      <c r="K7" s="11">
        <f>IF(ISNUMBER(J7),IF(MONTH(J7+1)=MONTH(I1),J7+1,""),"")</f>
        <v>46231</v>
      </c>
      <c r="L7" s="11">
        <f>IF(ISNUMBER(K7),IF(MONTH(K7+1)=MONTH(I1),K7+1,""),"")</f>
        <v>46232</v>
      </c>
      <c r="M7" s="11">
        <f>IF(ISNUMBER(L7),IF(MONTH(L7+1)=MONTH(I1),L7+1,""),"")</f>
        <v>46233</v>
      </c>
      <c r="N7" s="11">
        <f>IF(ISNUMBER(M7),IF(MONTH(M7+1)=MONTH(I1),M7+1,""),"")</f>
        <v>46234</v>
      </c>
      <c r="O7" s="11" t="str">
        <f>IF(ISNUMBER(N7),IF(MONTH(N7+1)=MONTH(I1),N7+1,""),"")</f>
        <v/>
      </c>
      <c r="R7" s="3" t="str">
        <f>TEXT(DATE(Cal_Year,2,14),"mmm d")</f>
        <v>Feb 14</v>
      </c>
      <c r="S7" s="3" t="s">
        <v>11</v>
      </c>
      <c r="U7" s="15" t="s">
        <v>27</v>
      </c>
    </row>
    <row r="8" spans="1:21" x14ac:dyDescent="0.25">
      <c r="A8" s="11" t="str">
        <f>IF(ISNUMBER(G7),IF(MONTH(G7+1)=MONTH(A1),G7+1,""),"")</f>
        <v/>
      </c>
      <c r="B8" s="11" t="str">
        <f>IF(ISNUMBER(A8),IF(MONTH(A8+1)=MONTH(A1),A8+1,""),"")</f>
        <v/>
      </c>
      <c r="C8" s="11" t="str">
        <f>IF(ISNUMBER(B8),IF(MONTH(B8+1)=MONTH(A1),B8+1,""),"")</f>
        <v/>
      </c>
      <c r="D8" s="11" t="str">
        <f>IF(ISNUMBER(C8),IF(MONTH(C8+1)=MONTH(A1),C8+1,""),"")</f>
        <v/>
      </c>
      <c r="E8" s="11" t="str">
        <f>IF(ISNUMBER(D8),IF(MONTH(D8+1)=MONTH(A1),D8+1,""),"")</f>
        <v/>
      </c>
      <c r="F8" s="11" t="str">
        <f>IF(ISNUMBER(E8),IF(MONTH(E8+1)=MONTH(A1),E8+1,""),"")</f>
        <v/>
      </c>
      <c r="G8" s="11" t="str">
        <f>IF(ISNUMBER(F8),IF(MONTH(F8+1)=MONTH(A1),F8+1,""),"")</f>
        <v/>
      </c>
      <c r="H8" s="3"/>
      <c r="I8" s="11" t="str">
        <f>IF(ISNUMBER(O7),IF(MONTH(O7+1)=MONTH(I1),O7+1,""),"")</f>
        <v/>
      </c>
      <c r="J8" s="11" t="str">
        <f>IF(ISNUMBER(I8),IF(MONTH(I8+1)=MONTH(I1),I8+1,""),"")</f>
        <v/>
      </c>
      <c r="K8" s="11" t="str">
        <f>IF(ISNUMBER(J8),IF(MONTH(J8+1)=MONTH(I1),J8+1,""),"")</f>
        <v/>
      </c>
      <c r="L8" s="11" t="str">
        <f>IF(ISNUMBER(K8),IF(MONTH(K8+1)=MONTH(I1),K8+1,""),"")</f>
        <v/>
      </c>
      <c r="M8" s="11" t="str">
        <f>IF(ISNUMBER(L8),IF(MONTH(L8+1)=MONTH(I1),L8+1,""),"")</f>
        <v/>
      </c>
      <c r="N8" s="11" t="str">
        <f>IF(ISNUMBER(M8),IF(MONTH(M8+1)=MONTH(I1),M8+1,""),"")</f>
        <v/>
      </c>
      <c r="O8" s="11" t="str">
        <f>IF(ISNUMBER(N8),IF(MONTH(N8+1)=MONTH(I1),N8+1,""),"")</f>
        <v/>
      </c>
      <c r="R8" s="3" t="str">
        <f>TEXT(DATE(Cal_Year,2,1)+14+CHOOSE(WEEKDAY(DATE(Cal_Year,2,1)),1,0,6,5,4,3,2),"mmm d")</f>
        <v>Feb 16</v>
      </c>
      <c r="S8" s="3" t="s">
        <v>12</v>
      </c>
      <c r="U8" s="17">
        <v>6</v>
      </c>
    </row>
    <row r="9" spans="1:21" ht="16.5" customHeight="1" x14ac:dyDescent="0.25">
      <c r="A9" s="18">
        <f>EDATE(A1,1)</f>
        <v>46054</v>
      </c>
      <c r="B9" s="18"/>
      <c r="C9" s="18"/>
      <c r="D9" s="18"/>
      <c r="E9" s="18"/>
      <c r="F9" s="18"/>
      <c r="G9" s="18"/>
      <c r="H9" s="3"/>
      <c r="I9" s="18">
        <f>EDATE(I1,1)</f>
        <v>46235</v>
      </c>
      <c r="J9" s="18"/>
      <c r="K9" s="18"/>
      <c r="L9" s="18"/>
      <c r="M9" s="18"/>
      <c r="N9" s="18"/>
      <c r="O9" s="18"/>
      <c r="R9" s="3" t="str">
        <f>TEXT(DATE(Cal_Year,3,1)+7+CHOOSE(WEEKDAY(DATE(Cal_Year,3,1)),0,6,5,4,3,2,1),"mmm d")</f>
        <v>Mar 8</v>
      </c>
      <c r="S9" s="3" t="s">
        <v>13</v>
      </c>
      <c r="U9" s="15" t="s">
        <v>28</v>
      </c>
    </row>
    <row r="10" spans="1:21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2</v>
      </c>
      <c r="F10" s="1" t="s">
        <v>4</v>
      </c>
      <c r="G10" s="1" t="s">
        <v>0</v>
      </c>
      <c r="H10" s="3"/>
      <c r="I10" s="1" t="s">
        <v>0</v>
      </c>
      <c r="J10" s="1" t="s">
        <v>1</v>
      </c>
      <c r="K10" s="1" t="s">
        <v>2</v>
      </c>
      <c r="L10" s="1" t="s">
        <v>3</v>
      </c>
      <c r="M10" s="1" t="s">
        <v>2</v>
      </c>
      <c r="N10" s="1" t="s">
        <v>4</v>
      </c>
      <c r="O10" s="1" t="s">
        <v>0</v>
      </c>
      <c r="R10" s="3" t="str">
        <f>TEXT(DATE(Cal_Year,3,17),"mmm d")</f>
        <v>Mar 17</v>
      </c>
      <c r="S10" s="3" t="s">
        <v>14</v>
      </c>
      <c r="U10" s="17">
        <v>3</v>
      </c>
    </row>
    <row r="11" spans="1:21" x14ac:dyDescent="0.25">
      <c r="A11" s="11">
        <f>IF(WEEKDAY(A9)=1,A9,"")</f>
        <v>46054</v>
      </c>
      <c r="B11" s="11">
        <f>IF(NOT(ISNUMBER(A11)),IF(WEEKDAY(A9)=2,A9,""),IF(MONTH(A11+1)=MONTH(A9),A11+1,""))</f>
        <v>46055</v>
      </c>
      <c r="C11" s="11">
        <f>IF(NOT(ISNUMBER(B11)),IF(WEEKDAY(A9)=3,A9,""),IF(MONTH(B11+1)=MONTH(A9),B11+1,""))</f>
        <v>46056</v>
      </c>
      <c r="D11" s="11">
        <f>IF(NOT(ISNUMBER(C11)),IF(WEEKDAY(A9)=4,A9,""),IF(MONTH(C11+1)=MONTH(A9),C11+1,""))</f>
        <v>46057</v>
      </c>
      <c r="E11" s="11">
        <f>IF(NOT(ISNUMBER(D11)),IF(WEEKDAY(A9)=5,A9,""),IF(MONTH(D11+1)=MONTH(A9),D11+1,""))</f>
        <v>46058</v>
      </c>
      <c r="F11" s="11">
        <f>IF(NOT(ISNUMBER(E11)),IF(WEEKDAY(A9)=6,A9,""),IF(MONTH(E11+1)=MONTH(A9),E11+1,""))</f>
        <v>46059</v>
      </c>
      <c r="G11" s="11">
        <f>IF(NOT(ISNUMBER(F11)),IF(WEEKDAY(A9)=7,A9,""),IF(MONTH(F11+1)=MONTH(A9),F11+1,""))</f>
        <v>46060</v>
      </c>
      <c r="H11" s="3"/>
      <c r="I11" s="11" t="str">
        <f>IF(WEEKDAY(I9)=1,I9,"")</f>
        <v/>
      </c>
      <c r="J11" s="11" t="str">
        <f>IF(NOT(ISNUMBER(I11)),IF(WEEKDAY(I9)=2,I9,""),IF(MONTH(I11+1)=MONTH(I9),I11+1,""))</f>
        <v/>
      </c>
      <c r="K11" s="11" t="str">
        <f>IF(NOT(ISNUMBER(J11)),IF(WEEKDAY(I9)=3,I9,""),IF(MONTH(J11+1)=MONTH(I9),J11+1,""))</f>
        <v/>
      </c>
      <c r="L11" s="11" t="str">
        <f>IF(NOT(ISNUMBER(K11)),IF(WEEKDAY(I9)=4,I9,""),IF(MONTH(K11+1)=MONTH(I9),K11+1,""))</f>
        <v/>
      </c>
      <c r="M11" s="11" t="str">
        <f>IF(NOT(ISNUMBER(L11)),IF(WEEKDAY(I9)=5,I9,""),IF(MONTH(L11+1)=MONTH(I9),L11+1,""))</f>
        <v/>
      </c>
      <c r="N11" s="11" t="str">
        <f>IF(NOT(ISNUMBER(M11)),IF(WEEKDAY(I9)=6,I9,""),IF(MONTH(M11+1)=MONTH(I9),M11+1,""))</f>
        <v/>
      </c>
      <c r="O11" s="11">
        <f>IF(NOT(ISNUMBER(N11)),IF(WEEKDAY(I9)=7,I9,""),IF(MONTH(N11+1)=MONTH(I9),N11+1,""))</f>
        <v>46235</v>
      </c>
      <c r="R11" s="3" t="str">
        <f>TEXT(FLOOR("5/"&amp;DAY(MINUTE(Cal_Year/38)/2+56)&amp;"/"&amp;Cal_Year,7)-36,"mmm d")</f>
        <v>Apr 3</v>
      </c>
      <c r="S11" s="3" t="s">
        <v>15</v>
      </c>
      <c r="U11" s="15" t="s">
        <v>29</v>
      </c>
    </row>
    <row r="12" spans="1:21" x14ac:dyDescent="0.25">
      <c r="A12" s="11">
        <f>IF(ISNUMBER(G11),IF(MONTH(G11+1)=MONTH(A9),G11+1,""),"")</f>
        <v>46061</v>
      </c>
      <c r="B12" s="11">
        <f>IF(ISNUMBER(A12),IF(MONTH(A12+1)=MONTH(A9),A12+1,""),"")</f>
        <v>46062</v>
      </c>
      <c r="C12" s="11">
        <f>IF(ISNUMBER(B12),IF(MONTH(B12+1)=MONTH(A9),B12+1,""),"")</f>
        <v>46063</v>
      </c>
      <c r="D12" s="11">
        <f>IF(ISNUMBER(C12),IF(MONTH(C12+1)=MONTH(A9),C12+1,""),"")</f>
        <v>46064</v>
      </c>
      <c r="E12" s="11">
        <f>IF(ISNUMBER(D12),IF(MONTH(D12+1)=MONTH(A9),D12+1,""),"")</f>
        <v>46065</v>
      </c>
      <c r="F12" s="11">
        <f>IF(ISNUMBER(E12),IF(MONTH(E12+1)=MONTH(A9),E12+1,""),"")</f>
        <v>46066</v>
      </c>
      <c r="G12" s="11">
        <f>IF(ISNUMBER(F12),IF(MONTH(F12+1)=MONTH(A9),F12+1,""),"")</f>
        <v>46067</v>
      </c>
      <c r="H12" s="3"/>
      <c r="I12" s="11">
        <f>IF(ISNUMBER(O11),IF(MONTH(O11+1)=MONTH(I9),O11+1,""),"")</f>
        <v>46236</v>
      </c>
      <c r="J12" s="11">
        <f>IF(ISNUMBER(I12),IF(MONTH(I12+1)=MONTH(I9),I12+1,""),"")</f>
        <v>46237</v>
      </c>
      <c r="K12" s="11">
        <f>IF(ISNUMBER(J12),IF(MONTH(J12+1)=MONTH(I9),J12+1,""),"")</f>
        <v>46238</v>
      </c>
      <c r="L12" s="11">
        <f>IF(ISNUMBER(K12),IF(MONTH(K12+1)=MONTH(I9),K12+1,""),"")</f>
        <v>46239</v>
      </c>
      <c r="M12" s="11">
        <f>IF(ISNUMBER(L12),IF(MONTH(L12+1)=MONTH(I9),L12+1,""),"")</f>
        <v>46240</v>
      </c>
      <c r="N12" s="11">
        <f>IF(ISNUMBER(M12),IF(MONTH(M12+1)=MONTH(I9),M12+1,""),"")</f>
        <v>46241</v>
      </c>
      <c r="O12" s="11">
        <f>IF(ISNUMBER(N12),IF(MONTH(N12+1)=MONTH(I9),N12+1,""),"")</f>
        <v>46242</v>
      </c>
      <c r="R12" s="3" t="str">
        <f>TEXT(FLOOR("5/"&amp;DAY(MINUTE(Cal_Year/38)/2+56)&amp;"/"&amp;Cal_Year,7)-34,"mmm d")</f>
        <v>Apr 5</v>
      </c>
      <c r="S12" s="3" t="s">
        <v>16</v>
      </c>
      <c r="U12" s="17">
        <v>6</v>
      </c>
    </row>
    <row r="13" spans="1:21" x14ac:dyDescent="0.25">
      <c r="A13" s="11">
        <f>IF(ISNUMBER(G12),IF(MONTH(G12+1)=MONTH(A9),G12+1,""),"")</f>
        <v>46068</v>
      </c>
      <c r="B13" s="11">
        <f>IF(ISNUMBER(A13),IF(MONTH(A13+1)=MONTH(A9),A13+1,""),"")</f>
        <v>46069</v>
      </c>
      <c r="C13" s="11">
        <f>IF(ISNUMBER(B13),IF(MONTH(B13+1)=MONTH(A9),B13+1,""),"")</f>
        <v>46070</v>
      </c>
      <c r="D13" s="11">
        <f>IF(ISNUMBER(C13),IF(MONTH(C13+1)=MONTH(A9),C13+1,""),"")</f>
        <v>46071</v>
      </c>
      <c r="E13" s="11">
        <f>IF(ISNUMBER(D13),IF(MONTH(D13+1)=MONTH(A9),D13+1,""),"")</f>
        <v>46072</v>
      </c>
      <c r="F13" s="11">
        <f>IF(ISNUMBER(E13),IF(MONTH(E13+1)=MONTH(A9),E13+1,""),"")</f>
        <v>46073</v>
      </c>
      <c r="G13" s="11">
        <f>IF(ISNUMBER(F13),IF(MONTH(F13+1)=MONTH(A9),F13+1,""),"")</f>
        <v>46074</v>
      </c>
      <c r="H13" s="3"/>
      <c r="I13" s="11">
        <f>IF(ISNUMBER(O12),IF(MONTH(O12+1)=MONTH(I9),O12+1,""),"")</f>
        <v>46243</v>
      </c>
      <c r="J13" s="11">
        <f>IF(ISNUMBER(I13),IF(MONTH(I13+1)=MONTH(I9),I13+1,""),"")</f>
        <v>46244</v>
      </c>
      <c r="K13" s="11">
        <f>IF(ISNUMBER(J13),IF(MONTH(J13+1)=MONTH(I9),J13+1,""),"")</f>
        <v>46245</v>
      </c>
      <c r="L13" s="11">
        <f>IF(ISNUMBER(K13),IF(MONTH(K13+1)=MONTH(I9),K13+1,""),"")</f>
        <v>46246</v>
      </c>
      <c r="M13" s="11">
        <f>IF(ISNUMBER(L13),IF(MONTH(L13+1)=MONTH(I9),L13+1,""),"")</f>
        <v>46247</v>
      </c>
      <c r="N13" s="11">
        <f>IF(ISNUMBER(M13),IF(MONTH(M13+1)=MONTH(I9),M13+1,""),"")</f>
        <v>46248</v>
      </c>
      <c r="O13" s="11">
        <f>IF(ISNUMBER(N13),IF(MONTH(N13+1)=MONTH(I9),N13+1,""),"")</f>
        <v>46249</v>
      </c>
      <c r="R13" s="3" t="str">
        <f>TEXT(DATE(Cal_Year,5,1)+7+CHOOSE(WEEKDAY(DATE(Cal_Year,5,1)),0,6,5,4,3,2,1),"mmm d")</f>
        <v>May 10</v>
      </c>
      <c r="S13" s="3" t="s">
        <v>17</v>
      </c>
    </row>
    <row r="14" spans="1:21" x14ac:dyDescent="0.25">
      <c r="A14" s="11">
        <f>IF(ISNUMBER(G13),IF(MONTH(G13+1)=MONTH(A9),G13+1,""),"")</f>
        <v>46075</v>
      </c>
      <c r="B14" s="11">
        <f>IF(ISNUMBER(A14),IF(MONTH(A14+1)=MONTH(A9),A14+1,""),"")</f>
        <v>46076</v>
      </c>
      <c r="C14" s="11">
        <f>IF(ISNUMBER(B14),IF(MONTH(B14+1)=MONTH(A9),B14+1,""),"")</f>
        <v>46077</v>
      </c>
      <c r="D14" s="11">
        <f>IF(ISNUMBER(C14),IF(MONTH(C14+1)=MONTH(A9),C14+1,""),"")</f>
        <v>46078</v>
      </c>
      <c r="E14" s="11">
        <f>IF(ISNUMBER(D14),IF(MONTH(D14+1)=MONTH(A9),D14+1,""),"")</f>
        <v>46079</v>
      </c>
      <c r="F14" s="11">
        <f>IF(ISNUMBER(E14),IF(MONTH(E14+1)=MONTH(A9),E14+1,""),"")</f>
        <v>46080</v>
      </c>
      <c r="G14" s="11">
        <f>IF(ISNUMBER(F14),IF(MONTH(F14+1)=MONTH(A9),F14+1,""),"")</f>
        <v>46081</v>
      </c>
      <c r="H14" s="3"/>
      <c r="I14" s="11">
        <f>IF(ISNUMBER(O13),IF(MONTH(O13+1)=MONTH(I9),O13+1,""),"")</f>
        <v>46250</v>
      </c>
      <c r="J14" s="11">
        <f>IF(ISNUMBER(I14),IF(MONTH(I14+1)=MONTH(I9),I14+1,""),"")</f>
        <v>46251</v>
      </c>
      <c r="K14" s="11">
        <f>IF(ISNUMBER(J14),IF(MONTH(J14+1)=MONTH(I9),J14+1,""),"")</f>
        <v>46252</v>
      </c>
      <c r="L14" s="11">
        <f>IF(ISNUMBER(K14),IF(MONTH(K14+1)=MONTH(I9),K14+1,""),"")</f>
        <v>46253</v>
      </c>
      <c r="M14" s="11">
        <f>IF(ISNUMBER(L14),IF(MONTH(L14+1)=MONTH(I9),L14+1,""),"")</f>
        <v>46254</v>
      </c>
      <c r="N14" s="11">
        <f>IF(ISNUMBER(M14),IF(MONTH(M14+1)=MONTH(I9),M14+1,""),"")</f>
        <v>46255</v>
      </c>
      <c r="O14" s="11">
        <f>IF(ISNUMBER(N14),IF(MONTH(N14+1)=MONTH(I9),N14+1,""),"")</f>
        <v>46256</v>
      </c>
      <c r="R14" s="9" t="str">
        <f>TEXT(DATE(Cal_Year,5,31)-CHOOSE(WEEKDAY(DATE(Cal_Year,5,31)),6,0,1,2,3,4,5),"mmm d")</f>
        <v>May 25</v>
      </c>
      <c r="S14" s="3" t="s">
        <v>31</v>
      </c>
    </row>
    <row r="15" spans="1:21" x14ac:dyDescent="0.25">
      <c r="A15" s="11" t="str">
        <f>IF(ISNUMBER(G14),IF(MONTH(G14+1)=MONTH(A9),G14+1,""),"")</f>
        <v/>
      </c>
      <c r="B15" s="11" t="str">
        <f>IF(ISNUMBER(A15),IF(MONTH(A15+1)=MONTH(A9),A15+1,""),"")</f>
        <v/>
      </c>
      <c r="C15" s="11" t="str">
        <f>IF(ISNUMBER(B15),IF(MONTH(B15+1)=MONTH(A9),B15+1,""),"")</f>
        <v/>
      </c>
      <c r="D15" s="11" t="str">
        <f>IF(ISNUMBER(C15),IF(MONTH(C15+1)=MONTH(A9),C15+1,""),"")</f>
        <v/>
      </c>
      <c r="E15" s="11" t="str">
        <f>IF(ISNUMBER(D15),IF(MONTH(D15+1)=MONTH(A9),D15+1,""),"")</f>
        <v/>
      </c>
      <c r="F15" s="11" t="str">
        <f>IF(ISNUMBER(E15),IF(MONTH(E15+1)=MONTH(A9),E15+1,""),"")</f>
        <v/>
      </c>
      <c r="G15" s="11" t="str">
        <f>IF(ISNUMBER(F15),IF(MONTH(F15+1)=MONTH(A9),F15+1,""),"")</f>
        <v/>
      </c>
      <c r="H15" s="3"/>
      <c r="I15" s="11">
        <f>IF(ISNUMBER(O14),IF(MONTH(O14+1)=MONTH(I9),O14+1,""),"")</f>
        <v>46257</v>
      </c>
      <c r="J15" s="11">
        <f>IF(ISNUMBER(I15),IF(MONTH(I15+1)=MONTH(I9),I15+1,""),"")</f>
        <v>46258</v>
      </c>
      <c r="K15" s="11">
        <f>IF(ISNUMBER(J15),IF(MONTH(J15+1)=MONTH(I9),J15+1,""),"")</f>
        <v>46259</v>
      </c>
      <c r="L15" s="11">
        <f>IF(ISNUMBER(K15),IF(MONTH(K15+1)=MONTH(I9),K15+1,""),"")</f>
        <v>46260</v>
      </c>
      <c r="M15" s="11">
        <f>IF(ISNUMBER(L15),IF(MONTH(L15+1)=MONTH(I9),L15+1,""),"")</f>
        <v>46261</v>
      </c>
      <c r="N15" s="11">
        <f>IF(ISNUMBER(M15),IF(MONTH(M15+1)=MONTH(I9),M15+1,""),"")</f>
        <v>46262</v>
      </c>
      <c r="O15" s="11">
        <f>IF(ISNUMBER(N15),IF(MONTH(N15+1)=MONTH(I9),N15+1,""),"")</f>
        <v>46263</v>
      </c>
      <c r="R15" s="3" t="str">
        <f>TEXT(DATE(Cal_Year,6,1)+14+CHOOSE(WEEKDAY(DATE(Cal_Year,6,1)),0,6,5,4,3,2,1),"mmm d")</f>
        <v>Jun 21</v>
      </c>
      <c r="S15" s="3" t="s">
        <v>18</v>
      </c>
    </row>
    <row r="16" spans="1:21" x14ac:dyDescent="0.25">
      <c r="A16" s="11" t="str">
        <f>IF(ISNUMBER(G15),IF(MONTH(G15+1)=MONTH(A9),G15+1,""),"")</f>
        <v/>
      </c>
      <c r="B16" s="11" t="str">
        <f>IF(ISNUMBER(A16),IF(MONTH(A16+1)=MONTH(A9),A16+1,""),"")</f>
        <v/>
      </c>
      <c r="C16" s="11" t="str">
        <f>IF(ISNUMBER(B16),IF(MONTH(B16+1)=MONTH(A9),B16+1,""),"")</f>
        <v/>
      </c>
      <c r="D16" s="11" t="str">
        <f>IF(ISNUMBER(C16),IF(MONTH(C16+1)=MONTH(A9),C16+1,""),"")</f>
        <v/>
      </c>
      <c r="E16" s="11" t="str">
        <f>IF(ISNUMBER(D16),IF(MONTH(D16+1)=MONTH(A9),D16+1,""),"")</f>
        <v/>
      </c>
      <c r="F16" s="11" t="str">
        <f>IF(ISNUMBER(E16),IF(MONTH(E16+1)=MONTH(A9),E16+1,""),"")</f>
        <v/>
      </c>
      <c r="G16" s="11" t="str">
        <f>IF(ISNUMBER(F16),IF(MONTH(F16+1)=MONTH(A9),F16+1,""),"")</f>
        <v/>
      </c>
      <c r="H16" s="3"/>
      <c r="I16" s="11">
        <f>IF(ISNUMBER(O15),IF(MONTH(O15+1)=MONTH(I9),O15+1,""),"")</f>
        <v>46264</v>
      </c>
      <c r="J16" s="11">
        <f>IF(ISNUMBER(I16),IF(MONTH(I16+1)=MONTH(I9),I16+1,""),"")</f>
        <v>46265</v>
      </c>
      <c r="K16" s="11" t="str">
        <f>IF(ISNUMBER(J16),IF(MONTH(J16+1)=MONTH(I9),J16+1,""),"")</f>
        <v/>
      </c>
      <c r="L16" s="11" t="str">
        <f>IF(ISNUMBER(K16),IF(MONTH(K16+1)=MONTH(I9),K16+1,""),"")</f>
        <v/>
      </c>
      <c r="M16" s="11" t="str">
        <f>IF(ISNUMBER(L16),IF(MONTH(L16+1)=MONTH(I9),L16+1,""),"")</f>
        <v/>
      </c>
      <c r="N16" s="11" t="str">
        <f>IF(ISNUMBER(M16),IF(MONTH(M16+1)=MONTH(I9),M16+1,""),"")</f>
        <v/>
      </c>
      <c r="O16" s="11" t="str">
        <f>IF(ISNUMBER(N16),IF(MONTH(N16+1)=MONTH(I9),N16+1,""),"")</f>
        <v/>
      </c>
      <c r="R16" s="9" t="str">
        <f>TEXT(DATE(Cal_Year,7,4),"mmm d")</f>
        <v>Jul 4</v>
      </c>
      <c r="S16" s="3" t="s">
        <v>30</v>
      </c>
    </row>
    <row r="17" spans="1:23" ht="16.5" customHeight="1" x14ac:dyDescent="0.25">
      <c r="A17" s="18">
        <f>EDATE(A9,1)</f>
        <v>46082</v>
      </c>
      <c r="B17" s="18"/>
      <c r="C17" s="18"/>
      <c r="D17" s="18"/>
      <c r="E17" s="18"/>
      <c r="F17" s="18"/>
      <c r="G17" s="18"/>
      <c r="H17" s="3"/>
      <c r="I17" s="18">
        <f>EDATE(I9,1)</f>
        <v>46266</v>
      </c>
      <c r="J17" s="18"/>
      <c r="K17" s="18"/>
      <c r="L17" s="18"/>
      <c r="M17" s="18"/>
      <c r="N17" s="18"/>
      <c r="O17" s="18"/>
      <c r="R17" s="9" t="str">
        <f>TEXT(DATE(Cal_Year,9,1)+CHOOSE(WEEKDAY(DATE(Cal_Year,9,1)),1,0,6,5,4,3,2),"mmm d")</f>
        <v>Sep 7</v>
      </c>
      <c r="S17" s="3" t="s">
        <v>32</v>
      </c>
    </row>
    <row r="18" spans="1:2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2</v>
      </c>
      <c r="F18" s="1" t="s">
        <v>4</v>
      </c>
      <c r="G18" s="1" t="s">
        <v>0</v>
      </c>
      <c r="H18" s="3"/>
      <c r="I18" s="1" t="s">
        <v>0</v>
      </c>
      <c r="J18" s="1" t="s">
        <v>1</v>
      </c>
      <c r="K18" s="1" t="s">
        <v>2</v>
      </c>
      <c r="L18" s="1" t="s">
        <v>3</v>
      </c>
      <c r="M18" s="1" t="s">
        <v>2</v>
      </c>
      <c r="N18" s="1" t="s">
        <v>4</v>
      </c>
      <c r="O18" s="1" t="s">
        <v>0</v>
      </c>
      <c r="R18" s="3" t="str">
        <f>TEXT(DATE(Cal_Year,10,1)+7+CHOOSE(WEEKDAY(DATE(Cal_Year,10,1)),1,0,6,5,4,3,2),"mmm d")</f>
        <v>Oct 12</v>
      </c>
      <c r="S18" s="3" t="s">
        <v>19</v>
      </c>
    </row>
    <row r="19" spans="1:23" x14ac:dyDescent="0.25">
      <c r="A19" s="11">
        <f>IF(WEEKDAY(A17)=1,A17,"")</f>
        <v>46082</v>
      </c>
      <c r="B19" s="11">
        <f>IF(NOT(ISNUMBER(A19)),IF(WEEKDAY(A17)=2,A17,""),IF(MONTH(A19+1)=MONTH(A17),A19+1,""))</f>
        <v>46083</v>
      </c>
      <c r="C19" s="11">
        <f>IF(NOT(ISNUMBER(B19)),IF(WEEKDAY(A17)=3,A17,""),IF(MONTH(B19+1)=MONTH(A17),B19+1,""))</f>
        <v>46084</v>
      </c>
      <c r="D19" s="11">
        <f>IF(NOT(ISNUMBER(C19)),IF(WEEKDAY(A17)=4,A17,""),IF(MONTH(C19+1)=MONTH(A17),C19+1,""))</f>
        <v>46085</v>
      </c>
      <c r="E19" s="11">
        <f>IF(NOT(ISNUMBER(D19)),IF(WEEKDAY(A17)=5,A17,""),IF(MONTH(D19+1)=MONTH(A17),D19+1,""))</f>
        <v>46086</v>
      </c>
      <c r="F19" s="11">
        <f>IF(NOT(ISNUMBER(E19)),IF(WEEKDAY(A17)=6,A17,""),IF(MONTH(E19+1)=MONTH(A17),E19+1,""))</f>
        <v>46087</v>
      </c>
      <c r="G19" s="11">
        <f>IF(NOT(ISNUMBER(F19)),IF(WEEKDAY(A17)=7,A17,""),IF(MONTH(F19+1)=MONTH(A17),F19+1,""))</f>
        <v>46088</v>
      </c>
      <c r="H19" s="3"/>
      <c r="I19" s="11" t="str">
        <f>IF(WEEKDAY(I17)=1,I17,"")</f>
        <v/>
      </c>
      <c r="J19" s="11" t="str">
        <f>IF(NOT(ISNUMBER(I19)),IF(WEEKDAY(I17)=2,I17,""),IF(MONTH(I19+1)=MONTH(I17),I19+1,""))</f>
        <v/>
      </c>
      <c r="K19" s="11">
        <f>IF(NOT(ISNUMBER(J19)),IF(WEEKDAY(I17)=3,I17,""),IF(MONTH(J19+1)=MONTH(I17),J19+1,""))</f>
        <v>46266</v>
      </c>
      <c r="L19" s="11">
        <f>IF(NOT(ISNUMBER(K19)),IF(WEEKDAY(I17)=4,I17,""),IF(MONTH(K19+1)=MONTH(I17),K19+1,""))</f>
        <v>46267</v>
      </c>
      <c r="M19" s="11">
        <f>IF(NOT(ISNUMBER(L19)),IF(WEEKDAY(I17)=5,I17,""),IF(MONTH(L19+1)=MONTH(I17),L19+1,""))</f>
        <v>46268</v>
      </c>
      <c r="N19" s="11">
        <f>IF(NOT(ISNUMBER(M19)),IF(WEEKDAY(I17)=6,I17,""),IF(MONTH(M19+1)=MONTH(I17),M19+1,""))</f>
        <v>46269</v>
      </c>
      <c r="O19" s="11">
        <f>IF(NOT(ISNUMBER(N19)),IF(WEEKDAY(I17)=7,I17,""),IF(MONTH(N19+1)=MONTH(I17),N19+1,""))</f>
        <v>46270</v>
      </c>
      <c r="R19" s="3" t="str">
        <f>TEXT(DATE(Cal_Year,10,31),"mmm d")</f>
        <v>Oct 31</v>
      </c>
      <c r="S19" s="3" t="s">
        <v>20</v>
      </c>
    </row>
    <row r="20" spans="1:23" x14ac:dyDescent="0.25">
      <c r="A20" s="11">
        <f>IF(ISNUMBER(G19),IF(MONTH(G19+1)=MONTH(A17),G19+1,""),"")</f>
        <v>46089</v>
      </c>
      <c r="B20" s="11">
        <f>IF(ISNUMBER(A20),IF(MONTH(A20+1)=MONTH(A17),A20+1,""),"")</f>
        <v>46090</v>
      </c>
      <c r="C20" s="11">
        <f>IF(ISNUMBER(B20),IF(MONTH(B20+1)=MONTH(A17),B20+1,""),"")</f>
        <v>46091</v>
      </c>
      <c r="D20" s="11">
        <f>IF(ISNUMBER(C20),IF(MONTH(C20+1)=MONTH(A17),C20+1,""),"")</f>
        <v>46092</v>
      </c>
      <c r="E20" s="11">
        <f>IF(ISNUMBER(D20),IF(MONTH(D20+1)=MONTH(A17),D20+1,""),"")</f>
        <v>46093</v>
      </c>
      <c r="F20" s="11">
        <f>IF(ISNUMBER(E20),IF(MONTH(E20+1)=MONTH(A17),E20+1,""),"")</f>
        <v>46094</v>
      </c>
      <c r="G20" s="11">
        <f>IF(ISNUMBER(F20),IF(MONTH(F20+1)=MONTH(A17),F20+1,""),"")</f>
        <v>46095</v>
      </c>
      <c r="H20" s="3"/>
      <c r="I20" s="11">
        <f>IF(ISNUMBER(O19),IF(MONTH(O19+1)=MONTH(I17),O19+1,""),"")</f>
        <v>46271</v>
      </c>
      <c r="J20" s="11">
        <f>IF(ISNUMBER(I20),IF(MONTH(I20+1)=MONTH(I17),I20+1,""),"")</f>
        <v>46272</v>
      </c>
      <c r="K20" s="11">
        <f>IF(ISNUMBER(J20),IF(MONTH(J20+1)=MONTH(I17),J20+1,""),"")</f>
        <v>46273</v>
      </c>
      <c r="L20" s="11">
        <f>IF(ISNUMBER(K20),IF(MONTH(K20+1)=MONTH(I17),K20+1,""),"")</f>
        <v>46274</v>
      </c>
      <c r="M20" s="11">
        <f>IF(ISNUMBER(L20),IF(MONTH(L20+1)=MONTH(I17),L20+1,""),"")</f>
        <v>46275</v>
      </c>
      <c r="N20" s="11">
        <f>IF(ISNUMBER(M20),IF(MONTH(M20+1)=MONTH(I17),M20+1,""),"")</f>
        <v>46276</v>
      </c>
      <c r="O20" s="11">
        <f>IF(ISNUMBER(N20),IF(MONTH(N20+1)=MONTH(I17),N20+1,""),"")</f>
        <v>46277</v>
      </c>
      <c r="R20" s="3" t="str">
        <f>TEXT(DATE(Cal_Year,11,1)+0+CHOOSE(WEEKDAY(DATE(Cal_Year,11,1)),0,6,5,4,3,2,1),"mmm d")</f>
        <v>Nov 1</v>
      </c>
      <c r="S20" s="3" t="s">
        <v>21</v>
      </c>
    </row>
    <row r="21" spans="1:23" x14ac:dyDescent="0.25">
      <c r="A21" s="11">
        <f>IF(ISNUMBER(G20),IF(MONTH(G20+1)=MONTH(A17),G20+1,""),"")</f>
        <v>46096</v>
      </c>
      <c r="B21" s="11">
        <f>IF(ISNUMBER(A21),IF(MONTH(A21+1)=MONTH(A17),A21+1,""),"")</f>
        <v>46097</v>
      </c>
      <c r="C21" s="11">
        <f>IF(ISNUMBER(B21),IF(MONTH(B21+1)=MONTH(A17),B21+1,""),"")</f>
        <v>46098</v>
      </c>
      <c r="D21" s="11">
        <f>IF(ISNUMBER(C21),IF(MONTH(C21+1)=MONTH(A17),C21+1,""),"")</f>
        <v>46099</v>
      </c>
      <c r="E21" s="11">
        <f>IF(ISNUMBER(D21),IF(MONTH(D21+1)=MONTH(A17),D21+1,""),"")</f>
        <v>46100</v>
      </c>
      <c r="F21" s="11">
        <f>IF(ISNUMBER(E21),IF(MONTH(E21+1)=MONTH(A17),E21+1,""),"")</f>
        <v>46101</v>
      </c>
      <c r="G21" s="11">
        <f>IF(ISNUMBER(F21),IF(MONTH(F21+1)=MONTH(A17),F21+1,""),"")</f>
        <v>46102</v>
      </c>
      <c r="H21" s="3"/>
      <c r="I21" s="11">
        <f>IF(ISNUMBER(O20),IF(MONTH(O20+1)=MONTH(I17),O20+1,""),"")</f>
        <v>46278</v>
      </c>
      <c r="J21" s="11">
        <f>IF(ISNUMBER(I21),IF(MONTH(I21+1)=MONTH(I17),I21+1,""),"")</f>
        <v>46279</v>
      </c>
      <c r="K21" s="11">
        <f>IF(ISNUMBER(J21),IF(MONTH(J21+1)=MONTH(I17),J21+1,""),"")</f>
        <v>46280</v>
      </c>
      <c r="L21" s="11">
        <f>IF(ISNUMBER(K21),IF(MONTH(K21+1)=MONTH(I17),K21+1,""),"")</f>
        <v>46281</v>
      </c>
      <c r="M21" s="11">
        <f>IF(ISNUMBER(L21),IF(MONTH(L21+1)=MONTH(I17),L21+1,""),"")</f>
        <v>46282</v>
      </c>
      <c r="N21" s="11">
        <f>IF(ISNUMBER(M21),IF(MONTH(M21+1)=MONTH(I17),M21+1,""),"")</f>
        <v>46283</v>
      </c>
      <c r="O21" s="11">
        <f>IF(ISNUMBER(N21),IF(MONTH(N21+1)=MONTH(I17),N21+1,""),"")</f>
        <v>46284</v>
      </c>
      <c r="R21" s="3" t="str">
        <f>TEXT(DATE(Cal_Year,11,11),"mmm d")</f>
        <v>Nov 11</v>
      </c>
      <c r="S21" s="3" t="s">
        <v>22</v>
      </c>
      <c r="W21" s="4"/>
    </row>
    <row r="22" spans="1:23" x14ac:dyDescent="0.25">
      <c r="A22" s="11">
        <f>IF(ISNUMBER(G21),IF(MONTH(G21+1)=MONTH(A17),G21+1,""),"")</f>
        <v>46103</v>
      </c>
      <c r="B22" s="11">
        <f>IF(ISNUMBER(A22),IF(MONTH(A22+1)=MONTH(A17),A22+1,""),"")</f>
        <v>46104</v>
      </c>
      <c r="C22" s="11">
        <f>IF(ISNUMBER(B22),IF(MONTH(B22+1)=MONTH(A17),B22+1,""),"")</f>
        <v>46105</v>
      </c>
      <c r="D22" s="11">
        <f>IF(ISNUMBER(C22),IF(MONTH(C22+1)=MONTH(A17),C22+1,""),"")</f>
        <v>46106</v>
      </c>
      <c r="E22" s="11">
        <f>IF(ISNUMBER(D22),IF(MONTH(D22+1)=MONTH(A17),D22+1,""),"")</f>
        <v>46107</v>
      </c>
      <c r="F22" s="11">
        <f>IF(ISNUMBER(E22),IF(MONTH(E22+1)=MONTH(A17),E22+1,""),"")</f>
        <v>46108</v>
      </c>
      <c r="G22" s="11">
        <f>IF(ISNUMBER(F22),IF(MONTH(F22+1)=MONTH(A17),F22+1,""),"")</f>
        <v>46109</v>
      </c>
      <c r="H22" s="3"/>
      <c r="I22" s="11">
        <f>IF(ISNUMBER(O21),IF(MONTH(O21+1)=MONTH(I17),O21+1,""),"")</f>
        <v>46285</v>
      </c>
      <c r="J22" s="11">
        <f>IF(ISNUMBER(I22),IF(MONTH(I22+1)=MONTH(I17),I22+1,""),"")</f>
        <v>46286</v>
      </c>
      <c r="K22" s="11">
        <f>IF(ISNUMBER(J22),IF(MONTH(J22+1)=MONTH(I17),J22+1,""),"")</f>
        <v>46287</v>
      </c>
      <c r="L22" s="11">
        <f>IF(ISNUMBER(K22),IF(MONTH(K22+1)=MONTH(I17),K22+1,""),"")</f>
        <v>46288</v>
      </c>
      <c r="M22" s="11">
        <f>IF(ISNUMBER(L22),IF(MONTH(L22+1)=MONTH(I17),L22+1,""),"")</f>
        <v>46289</v>
      </c>
      <c r="N22" s="11">
        <f>IF(ISNUMBER(M22),IF(MONTH(M22+1)=MONTH(I17),M22+1,""),"")</f>
        <v>46290</v>
      </c>
      <c r="O22" s="11">
        <f>IF(ISNUMBER(N22),IF(MONTH(N22+1)=MONTH(I17),N22+1,""),"")</f>
        <v>46291</v>
      </c>
      <c r="R22" s="9" t="str">
        <f>TEXT(DATE(Cal_Year,11,1)+21+CHOOSE(WEEKDAY(DATE(Cal_Year,11,1)),4,3,2,1,0,6,5),"mmm d")</f>
        <v>Nov 26</v>
      </c>
      <c r="S22" s="3" t="s">
        <v>24</v>
      </c>
    </row>
    <row r="23" spans="1:23" ht="18" x14ac:dyDescent="0.25">
      <c r="A23" s="11">
        <f>IF(ISNUMBER(G22),IF(MONTH(G22+1)=MONTH(A17),G22+1,""),"")</f>
        <v>46110</v>
      </c>
      <c r="B23" s="11">
        <f>IF(ISNUMBER(A23),IF(MONTH(A23+1)=MONTH(A17),A23+1,""),"")</f>
        <v>46111</v>
      </c>
      <c r="C23" s="11">
        <f>IF(ISNUMBER(B23),IF(MONTH(B23+1)=MONTH(A17),B23+1,""),"")</f>
        <v>46112</v>
      </c>
      <c r="D23" s="11" t="str">
        <f>IF(ISNUMBER(C23),IF(MONTH(C23+1)=MONTH(A17),C23+1,""),"")</f>
        <v/>
      </c>
      <c r="E23" s="11" t="str">
        <f>IF(ISNUMBER(D23),IF(MONTH(D23+1)=MONTH(A17),D23+1,""),"")</f>
        <v/>
      </c>
      <c r="F23" s="11" t="str">
        <f>IF(ISNUMBER(E23),IF(MONTH(E23+1)=MONTH(A17),E23+1,""),"")</f>
        <v/>
      </c>
      <c r="G23" s="11" t="str">
        <f>IF(ISNUMBER(F23),IF(MONTH(F23+1)=MONTH(A17),F23+1,""),"")</f>
        <v/>
      </c>
      <c r="H23" s="3"/>
      <c r="I23" s="11">
        <f>IF(ISNUMBER(O22),IF(MONTH(O22+1)=MONTH(I17),O22+1,""),"")</f>
        <v>46292</v>
      </c>
      <c r="J23" s="11">
        <f>IF(ISNUMBER(I23),IF(MONTH(I23+1)=MONTH(I17),I23+1,""),"")</f>
        <v>46293</v>
      </c>
      <c r="K23" s="11">
        <f>IF(ISNUMBER(J23),IF(MONTH(J23+1)=MONTH(I17),J23+1,""),"")</f>
        <v>46294</v>
      </c>
      <c r="L23" s="11">
        <f>IF(ISNUMBER(K23),IF(MONTH(K23+1)=MONTH(I17),K23+1,""),"")</f>
        <v>46295</v>
      </c>
      <c r="M23" s="11" t="str">
        <f>IF(ISNUMBER(L23),IF(MONTH(L23+1)=MONTH(I17),L23+1,""),"")</f>
        <v/>
      </c>
      <c r="N23" s="11" t="str">
        <f>IF(ISNUMBER(M23),IF(MONTH(M23+1)=MONTH(I17),M23+1,""),"")</f>
        <v/>
      </c>
      <c r="O23" s="11" t="str">
        <f>IF(ISNUMBER(N23),IF(MONTH(N23+1)=MONTH(I17),N23+1,""),"")</f>
        <v/>
      </c>
      <c r="R23" s="9" t="str">
        <f>TEXT(DATE(Cal_Year,12,25),"mmm d")</f>
        <v>Dec 25</v>
      </c>
      <c r="S23" s="3" t="s">
        <v>25</v>
      </c>
      <c r="W23" s="5"/>
    </row>
    <row r="24" spans="1:23" x14ac:dyDescent="0.25">
      <c r="A24" s="11" t="str">
        <f>IF(ISNUMBER(G23),IF(MONTH(G23+1)=MONTH(A17),G23+1,""),"")</f>
        <v/>
      </c>
      <c r="B24" s="11" t="str">
        <f>IF(ISNUMBER(A24),IF(MONTH(A24+1)=MONTH(A17),A24+1,""),"")</f>
        <v/>
      </c>
      <c r="C24" s="11" t="str">
        <f>IF(ISNUMBER(B24),IF(MONTH(B24+1)=MONTH(A17),B24+1,""),"")</f>
        <v/>
      </c>
      <c r="D24" s="11" t="str">
        <f>IF(ISNUMBER(C24),IF(MONTH(C24+1)=MONTH(A17),C24+1,""),"")</f>
        <v/>
      </c>
      <c r="E24" s="11" t="str">
        <f>IF(ISNUMBER(D24),IF(MONTH(D24+1)=MONTH(A17),D24+1,""),"")</f>
        <v/>
      </c>
      <c r="F24" s="11" t="str">
        <f>IF(ISNUMBER(E24),IF(MONTH(E24+1)=MONTH(A17),E24+1,""),"")</f>
        <v/>
      </c>
      <c r="G24" s="11" t="str">
        <f>IF(ISNUMBER(F24),IF(MONTH(F24+1)=MONTH(A17),F24+1,""),"")</f>
        <v/>
      </c>
      <c r="H24" s="3"/>
      <c r="I24" s="11" t="str">
        <f>IF(ISNUMBER(O23),IF(MONTH(O23+1)=MONTH(I17),O23+1,""),"")</f>
        <v/>
      </c>
      <c r="J24" s="11" t="str">
        <f>IF(ISNUMBER(I24),IF(MONTH(I24+1)=MONTH(I17),I24+1,""),"")</f>
        <v/>
      </c>
      <c r="K24" s="11" t="str">
        <f>IF(ISNUMBER(J24),IF(MONTH(J24+1)=MONTH(I17),J24+1,""),"")</f>
        <v/>
      </c>
      <c r="L24" s="11" t="str">
        <f>IF(ISNUMBER(K24),IF(MONTH(K24+1)=MONTH(I17),K24+1,""),"")</f>
        <v/>
      </c>
      <c r="M24" s="11" t="str">
        <f>IF(ISNUMBER(L24),IF(MONTH(L24+1)=MONTH(I17),L24+1,""),"")</f>
        <v/>
      </c>
      <c r="N24" s="11" t="str">
        <f>IF(ISNUMBER(M24),IF(MONTH(M24+1)=MONTH(I17),M24+1,""),"")</f>
        <v/>
      </c>
      <c r="O24" s="11" t="str">
        <f>IF(ISNUMBER(N24),IF(MONTH(N24+1)=MONTH(I17),N24+1,""),"")</f>
        <v/>
      </c>
      <c r="R24" s="13"/>
      <c r="S24" s="14"/>
    </row>
    <row r="25" spans="1:23" ht="15.75" customHeight="1" x14ac:dyDescent="0.25">
      <c r="A25" s="18">
        <f>EDATE(A17,1)</f>
        <v>46113</v>
      </c>
      <c r="B25" s="18"/>
      <c r="C25" s="18"/>
      <c r="D25" s="18"/>
      <c r="E25" s="18"/>
      <c r="F25" s="18"/>
      <c r="G25" s="18"/>
      <c r="H25" s="3"/>
      <c r="I25" s="18">
        <f>EDATE(I17,1)</f>
        <v>46296</v>
      </c>
      <c r="J25" s="18"/>
      <c r="K25" s="18"/>
      <c r="L25" s="18"/>
      <c r="M25" s="18"/>
      <c r="N25" s="18"/>
      <c r="O25" s="18"/>
      <c r="R25" s="10" t="s">
        <v>5</v>
      </c>
    </row>
    <row r="26" spans="1:23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2</v>
      </c>
      <c r="F26" s="1" t="s">
        <v>4</v>
      </c>
      <c r="G26" s="1" t="s">
        <v>0</v>
      </c>
      <c r="H26" s="3"/>
      <c r="I26" s="1" t="s">
        <v>0</v>
      </c>
      <c r="J26" s="1" t="s">
        <v>1</v>
      </c>
      <c r="K26" s="1" t="s">
        <v>2</v>
      </c>
      <c r="L26" s="1" t="s">
        <v>3</v>
      </c>
      <c r="M26" s="1" t="s">
        <v>2</v>
      </c>
      <c r="N26" s="1" t="s">
        <v>4</v>
      </c>
      <c r="O26" s="1" t="s">
        <v>0</v>
      </c>
      <c r="R26" s="10" t="s">
        <v>6</v>
      </c>
    </row>
    <row r="27" spans="1:23" x14ac:dyDescent="0.25">
      <c r="A27" s="11" t="str">
        <f>IF(WEEKDAY(A25)=1,A25,"")</f>
        <v/>
      </c>
      <c r="B27" s="11" t="str">
        <f>IF(NOT(ISNUMBER(A27)),IF(WEEKDAY(A25)=2,A25,""),IF(MONTH(A27+1)=MONTH(A25),A27+1,""))</f>
        <v/>
      </c>
      <c r="C27" s="11" t="str">
        <f>IF(NOT(ISNUMBER(B27)),IF(WEEKDAY(A25)=3,A25,""),IF(MONTH(B27+1)=MONTH(A25),B27+1,""))</f>
        <v/>
      </c>
      <c r="D27" s="11">
        <f>IF(NOT(ISNUMBER(C27)),IF(WEEKDAY(A25)=4,A25,""),IF(MONTH(C27+1)=MONTH(A25),C27+1,""))</f>
        <v>46113</v>
      </c>
      <c r="E27" s="11">
        <f>IF(NOT(ISNUMBER(D27)),IF(WEEKDAY(A25)=5,A25,""),IF(MONTH(D27+1)=MONTH(A25),D27+1,""))</f>
        <v>46114</v>
      </c>
      <c r="F27" s="11">
        <f>IF(NOT(ISNUMBER(E27)),IF(WEEKDAY(A25)=6,A25,""),IF(MONTH(E27+1)=MONTH(A25),E27+1,""))</f>
        <v>46115</v>
      </c>
      <c r="G27" s="11">
        <f>IF(NOT(ISNUMBER(F27)),IF(WEEKDAY(A25)=7,A25,""),IF(MONTH(F27+1)=MONTH(A25),F27+1,""))</f>
        <v>46116</v>
      </c>
      <c r="H27" s="3"/>
      <c r="I27" s="11" t="str">
        <f>IF(WEEKDAY(I25)=1,I25,"")</f>
        <v/>
      </c>
      <c r="J27" s="11" t="str">
        <f>IF(NOT(ISNUMBER(I27)),IF(WEEKDAY(I25)=2,I25,""),IF(MONTH(I27+1)=MONTH(I25),I27+1,""))</f>
        <v/>
      </c>
      <c r="K27" s="11" t="str">
        <f>IF(NOT(ISNUMBER(J27)),IF(WEEKDAY(I25)=3,I25,""),IF(MONTH(J27+1)=MONTH(I25),J27+1,""))</f>
        <v/>
      </c>
      <c r="L27" s="11" t="str">
        <f>IF(NOT(ISNUMBER(K27)),IF(WEEKDAY(I25)=4,I25,""),IF(MONTH(K27+1)=MONTH(I25),K27+1,""))</f>
        <v/>
      </c>
      <c r="M27" s="11">
        <f>IF(NOT(ISNUMBER(L27)),IF(WEEKDAY(I25)=5,I25,""),IF(MONTH(L27+1)=MONTH(I25),L27+1,""))</f>
        <v>46296</v>
      </c>
      <c r="N27" s="11">
        <f>IF(NOT(ISNUMBER(M27)),IF(WEEKDAY(I25)=6,I25,""),IF(MONTH(M27+1)=MONTH(I25),M27+1,""))</f>
        <v>46297</v>
      </c>
      <c r="O27" s="11">
        <f>IF(NOT(ISNUMBER(N27)),IF(WEEKDAY(I25)=7,I25,""),IF(MONTH(N27+1)=MONTH(I25),N27+1,""))</f>
        <v>46298</v>
      </c>
      <c r="R27" s="10" t="s">
        <v>7</v>
      </c>
    </row>
    <row r="28" spans="1:23" x14ac:dyDescent="0.25">
      <c r="A28" s="11">
        <f>IF(ISNUMBER(G27),IF(MONTH(G27+1)=MONTH(A25),G27+1,""),"")</f>
        <v>46117</v>
      </c>
      <c r="B28" s="11">
        <f>IF(ISNUMBER(A28),IF(MONTH(A28+1)=MONTH(A25),A28+1,""),"")</f>
        <v>46118</v>
      </c>
      <c r="C28" s="11">
        <f>IF(ISNUMBER(B28),IF(MONTH(B28+1)=MONTH(A25),B28+1,""),"")</f>
        <v>46119</v>
      </c>
      <c r="D28" s="11">
        <f>IF(ISNUMBER(C28),IF(MONTH(C28+1)=MONTH(A25),C28+1,""),"")</f>
        <v>46120</v>
      </c>
      <c r="E28" s="11">
        <f>IF(ISNUMBER(D28),IF(MONTH(D28+1)=MONTH(A25),D28+1,""),"")</f>
        <v>46121</v>
      </c>
      <c r="F28" s="11">
        <f>IF(ISNUMBER(E28),IF(MONTH(E28+1)=MONTH(A25),E28+1,""),"")</f>
        <v>46122</v>
      </c>
      <c r="G28" s="11">
        <f>IF(ISNUMBER(F28),IF(MONTH(F28+1)=MONTH(A25),F28+1,""),"")</f>
        <v>46123</v>
      </c>
      <c r="H28" s="3"/>
      <c r="I28" s="11">
        <f>IF(ISNUMBER(O27),IF(MONTH(O27+1)=MONTH(I25),O27+1,""),"")</f>
        <v>46299</v>
      </c>
      <c r="J28" s="11">
        <f>IF(ISNUMBER(I28),IF(MONTH(I28+1)=MONTH(I25),I28+1,""),"")</f>
        <v>46300</v>
      </c>
      <c r="K28" s="11">
        <f>IF(ISNUMBER(J28),IF(MONTH(J28+1)=MONTH(I25),J28+1,""),"")</f>
        <v>46301</v>
      </c>
      <c r="L28" s="11">
        <f>IF(ISNUMBER(K28),IF(MONTH(K28+1)=MONTH(I25),K28+1,""),"")</f>
        <v>46302</v>
      </c>
      <c r="M28" s="11">
        <f>IF(ISNUMBER(L28),IF(MONTH(L28+1)=MONTH(I25),L28+1,""),"")</f>
        <v>46303</v>
      </c>
      <c r="N28" s="11">
        <f>IF(ISNUMBER(M28),IF(MONTH(M28+1)=MONTH(I25),M28+1,""),"")</f>
        <v>46304</v>
      </c>
      <c r="O28" s="11">
        <f>IF(ISNUMBER(N28),IF(MONTH(N28+1)=MONTH(I25),N28+1,""),"")</f>
        <v>46305</v>
      </c>
    </row>
    <row r="29" spans="1:23" x14ac:dyDescent="0.25">
      <c r="A29" s="11">
        <f>IF(ISNUMBER(G28),IF(MONTH(G28+1)=MONTH(A25),G28+1,""),"")</f>
        <v>46124</v>
      </c>
      <c r="B29" s="11">
        <f>IF(ISNUMBER(A29),IF(MONTH(A29+1)=MONTH(A25),A29+1,""),"")</f>
        <v>46125</v>
      </c>
      <c r="C29" s="11">
        <f>IF(ISNUMBER(B29),IF(MONTH(B29+1)=MONTH(A25),B29+1,""),"")</f>
        <v>46126</v>
      </c>
      <c r="D29" s="11">
        <f>IF(ISNUMBER(C29),IF(MONTH(C29+1)=MONTH(A25),C29+1,""),"")</f>
        <v>46127</v>
      </c>
      <c r="E29" s="11">
        <f>IF(ISNUMBER(D29),IF(MONTH(D29+1)=MONTH(A25),D29+1,""),"")</f>
        <v>46128</v>
      </c>
      <c r="F29" s="11">
        <f>IF(ISNUMBER(E29),IF(MONTH(E29+1)=MONTH(A25),E29+1,""),"")</f>
        <v>46129</v>
      </c>
      <c r="G29" s="11">
        <f>IF(ISNUMBER(F29),IF(MONTH(F29+1)=MONTH(A25),F29+1,""),"")</f>
        <v>46130</v>
      </c>
      <c r="H29" s="3"/>
      <c r="I29" s="11">
        <f>IF(ISNUMBER(O28),IF(MONTH(O28+1)=MONTH(I25),O28+1,""),"")</f>
        <v>46306</v>
      </c>
      <c r="J29" s="11">
        <f>IF(ISNUMBER(I29),IF(MONTH(I29+1)=MONTH(I25),I29+1,""),"")</f>
        <v>46307</v>
      </c>
      <c r="K29" s="11">
        <f>IF(ISNUMBER(J29),IF(MONTH(J29+1)=MONTH(I25),J29+1,""),"")</f>
        <v>46308</v>
      </c>
      <c r="L29" s="11">
        <f>IF(ISNUMBER(K29),IF(MONTH(K29+1)=MONTH(I25),K29+1,""),"")</f>
        <v>46309</v>
      </c>
      <c r="M29" s="11">
        <f>IF(ISNUMBER(L29),IF(MONTH(L29+1)=MONTH(I25),L29+1,""),"")</f>
        <v>46310</v>
      </c>
      <c r="N29" s="11">
        <f>IF(ISNUMBER(M29),IF(MONTH(M29+1)=MONTH(I25),M29+1,""),"")</f>
        <v>46311</v>
      </c>
      <c r="O29" s="11">
        <f>IF(ISNUMBER(N29),IF(MONTH(N29+1)=MONTH(I25),N29+1,""),"")</f>
        <v>46312</v>
      </c>
      <c r="Q29" s="8"/>
      <c r="R29" s="3" t="s">
        <v>8</v>
      </c>
    </row>
    <row r="30" spans="1:23" x14ac:dyDescent="0.25">
      <c r="A30" s="11">
        <f>IF(ISNUMBER(G29),IF(MONTH(G29+1)=MONTH(A25),G29+1,""),"")</f>
        <v>46131</v>
      </c>
      <c r="B30" s="11">
        <f>IF(ISNUMBER(A30),IF(MONTH(A30+1)=MONTH(A25),A30+1,""),"")</f>
        <v>46132</v>
      </c>
      <c r="C30" s="11">
        <f>IF(ISNUMBER(B30),IF(MONTH(B30+1)=MONTH(A25),B30+1,""),"")</f>
        <v>46133</v>
      </c>
      <c r="D30" s="11">
        <f>IF(ISNUMBER(C30),IF(MONTH(C30+1)=MONTH(A25),C30+1,""),"")</f>
        <v>46134</v>
      </c>
      <c r="E30" s="11">
        <f>IF(ISNUMBER(D30),IF(MONTH(D30+1)=MONTH(A25),D30+1,""),"")</f>
        <v>46135</v>
      </c>
      <c r="F30" s="11">
        <f>IF(ISNUMBER(E30),IF(MONTH(E30+1)=MONTH(A25),E30+1,""),"")</f>
        <v>46136</v>
      </c>
      <c r="G30" s="11">
        <f>IF(ISNUMBER(F30),IF(MONTH(F30+1)=MONTH(A25),F30+1,""),"")</f>
        <v>46137</v>
      </c>
      <c r="H30" s="3"/>
      <c r="I30" s="11">
        <f>IF(ISNUMBER(O29),IF(MONTH(O29+1)=MONTH(I25),O29+1,""),"")</f>
        <v>46313</v>
      </c>
      <c r="J30" s="11">
        <f>IF(ISNUMBER(I30),IF(MONTH(I30+1)=MONTH(I25),I30+1,""),"")</f>
        <v>46314</v>
      </c>
      <c r="K30" s="11">
        <f>IF(ISNUMBER(J30),IF(MONTH(J30+1)=MONTH(I25),J30+1,""),"")</f>
        <v>46315</v>
      </c>
      <c r="L30" s="11">
        <f>IF(ISNUMBER(K30),IF(MONTH(K30+1)=MONTH(I25),K30+1,""),"")</f>
        <v>46316</v>
      </c>
      <c r="M30" s="11">
        <f>IF(ISNUMBER(L30),IF(MONTH(L30+1)=MONTH(I25),L30+1,""),"")</f>
        <v>46317</v>
      </c>
      <c r="N30" s="11">
        <f>IF(ISNUMBER(M30),IF(MONTH(M30+1)=MONTH(I25),M30+1,""),"")</f>
        <v>46318</v>
      </c>
      <c r="O30" s="11">
        <f>IF(ISNUMBER(N30),IF(MONTH(N30+1)=MONTH(I25),N30+1,""),"")</f>
        <v>46319</v>
      </c>
    </row>
    <row r="31" spans="1:23" x14ac:dyDescent="0.25">
      <c r="A31" s="11">
        <f>IF(ISNUMBER(G30),IF(MONTH(G30+1)=MONTH(A25),G30+1,""),"")</f>
        <v>46138</v>
      </c>
      <c r="B31" s="11">
        <f>IF(ISNUMBER(A31),IF(MONTH(A31+1)=MONTH(A25),A31+1,""),"")</f>
        <v>46139</v>
      </c>
      <c r="C31" s="11">
        <f>IF(ISNUMBER(B31),IF(MONTH(B31+1)=MONTH(A25),B31+1,""),"")</f>
        <v>46140</v>
      </c>
      <c r="D31" s="11">
        <f>IF(ISNUMBER(C31),IF(MONTH(C31+1)=MONTH(A25),C31+1,""),"")</f>
        <v>46141</v>
      </c>
      <c r="E31" s="11">
        <f>IF(ISNUMBER(D31),IF(MONTH(D31+1)=MONTH(A25),D31+1,""),"")</f>
        <v>46142</v>
      </c>
      <c r="F31" s="11" t="str">
        <f>IF(ISNUMBER(E31),IF(MONTH(E31+1)=MONTH(A25),E31+1,""),"")</f>
        <v/>
      </c>
      <c r="G31" s="11" t="str">
        <f>IF(ISNUMBER(F31),IF(MONTH(F31+1)=MONTH(A25),F31+1,""),"")</f>
        <v/>
      </c>
      <c r="H31" s="3"/>
      <c r="I31" s="11">
        <f>IF(ISNUMBER(O30),IF(MONTH(O30+1)=MONTH(I25),O30+1,""),"")</f>
        <v>46320</v>
      </c>
      <c r="J31" s="11">
        <f>IF(ISNUMBER(I31),IF(MONTH(I31+1)=MONTH(I25),I31+1,""),"")</f>
        <v>46321</v>
      </c>
      <c r="K31" s="11">
        <f>IF(ISNUMBER(J31),IF(MONTH(J31+1)=MONTH(I25),J31+1,""),"")</f>
        <v>46322</v>
      </c>
      <c r="L31" s="11">
        <f>IF(ISNUMBER(K31),IF(MONTH(K31+1)=MONTH(I25),K31+1,""),"")</f>
        <v>46323</v>
      </c>
      <c r="M31" s="11">
        <f>IF(ISNUMBER(L31),IF(MONTH(L31+1)=MONTH(I25),L31+1,""),"")</f>
        <v>46324</v>
      </c>
      <c r="N31" s="11">
        <f>IF(ISNUMBER(M31),IF(MONTH(M31+1)=MONTH(I25),M31+1,""),"")</f>
        <v>46325</v>
      </c>
      <c r="O31" s="11">
        <f>IF(ISNUMBER(N31),IF(MONTH(N31+1)=MONTH(I25),N31+1,""),"")</f>
        <v>46326</v>
      </c>
      <c r="Q31" s="6"/>
      <c r="R31" s="3" t="s">
        <v>9</v>
      </c>
    </row>
    <row r="32" spans="1:23" x14ac:dyDescent="0.25">
      <c r="A32" s="11" t="str">
        <f>IF(ISNUMBER(G31),IF(MONTH(G31+1)=MONTH(A25),G31+1,""),"")</f>
        <v/>
      </c>
      <c r="B32" s="11" t="str">
        <f>IF(ISNUMBER(A32),IF(MONTH(A32+1)=MONTH(A25),A32+1,""),"")</f>
        <v/>
      </c>
      <c r="C32" s="11" t="str">
        <f>IF(ISNUMBER(B32),IF(MONTH(B32+1)=MONTH(A25),B32+1,""),"")</f>
        <v/>
      </c>
      <c r="D32" s="11" t="str">
        <f>IF(ISNUMBER(C32),IF(MONTH(C32+1)=MONTH(A25),C32+1,""),"")</f>
        <v/>
      </c>
      <c r="E32" s="11" t="str">
        <f>IF(ISNUMBER(D32),IF(MONTH(D32+1)=MONTH(A25),D32+1,""),"")</f>
        <v/>
      </c>
      <c r="F32" s="11" t="str">
        <f>IF(ISNUMBER(E32),IF(MONTH(E32+1)=MONTH(A25),E32+1,""),"")</f>
        <v/>
      </c>
      <c r="G32" s="11" t="str">
        <f>IF(ISNUMBER(F32),IF(MONTH(F32+1)=MONTH(A25),F32+1,""),"")</f>
        <v/>
      </c>
      <c r="H32" s="3"/>
      <c r="I32" s="11" t="str">
        <f>IF(ISNUMBER(O31),IF(MONTH(O31+1)=MONTH(I25),O31+1,""),"")</f>
        <v/>
      </c>
      <c r="J32" s="11" t="str">
        <f>IF(ISNUMBER(I32),IF(MONTH(I32+1)=MONTH(I25),I32+1,""),"")</f>
        <v/>
      </c>
      <c r="K32" s="11" t="str">
        <f>IF(ISNUMBER(J32),IF(MONTH(J32+1)=MONTH(I25),J32+1,""),"")</f>
        <v/>
      </c>
      <c r="L32" s="11" t="str">
        <f>IF(ISNUMBER(K32),IF(MONTH(K32+1)=MONTH(I25),K32+1,""),"")</f>
        <v/>
      </c>
      <c r="M32" s="11" t="str">
        <f>IF(ISNUMBER(L32),IF(MONTH(L32+1)=MONTH(I25),L32+1,""),"")</f>
        <v/>
      </c>
      <c r="N32" s="11" t="str">
        <f>IF(ISNUMBER(M32),IF(MONTH(M32+1)=MONTH(I25),M32+1,""),"")</f>
        <v/>
      </c>
      <c r="O32" s="11" t="str">
        <f>IF(ISNUMBER(N32),IF(MONTH(N32+1)=MONTH(I25),N32+1,""),"")</f>
        <v/>
      </c>
    </row>
    <row r="33" spans="1:18" ht="15.75" customHeight="1" x14ac:dyDescent="0.25">
      <c r="A33" s="18">
        <f>EDATE(A25,1)</f>
        <v>46143</v>
      </c>
      <c r="B33" s="18"/>
      <c r="C33" s="18"/>
      <c r="D33" s="18"/>
      <c r="E33" s="18"/>
      <c r="F33" s="18"/>
      <c r="G33" s="18"/>
      <c r="H33" s="3"/>
      <c r="I33" s="18">
        <f>EDATE(I25,1)</f>
        <v>46327</v>
      </c>
      <c r="J33" s="18"/>
      <c r="K33" s="18"/>
      <c r="L33" s="18"/>
      <c r="M33" s="18"/>
      <c r="N33" s="18"/>
      <c r="O33" s="18"/>
      <c r="Q33" s="7"/>
      <c r="R33" s="3" t="s">
        <v>10</v>
      </c>
    </row>
    <row r="34" spans="1:18" x14ac:dyDescent="0.25">
      <c r="A34" s="1" t="s">
        <v>0</v>
      </c>
      <c r="B34" s="1" t="s">
        <v>1</v>
      </c>
      <c r="C34" s="1" t="s">
        <v>2</v>
      </c>
      <c r="D34" s="1" t="s">
        <v>3</v>
      </c>
      <c r="E34" s="1" t="s">
        <v>2</v>
      </c>
      <c r="F34" s="1" t="s">
        <v>4</v>
      </c>
      <c r="G34" s="1" t="s">
        <v>0</v>
      </c>
      <c r="H34" s="3"/>
      <c r="I34" s="1" t="s">
        <v>0</v>
      </c>
      <c r="J34" s="1" t="s">
        <v>1</v>
      </c>
      <c r="K34" s="1" t="s">
        <v>2</v>
      </c>
      <c r="L34" s="1" t="s">
        <v>3</v>
      </c>
      <c r="M34" s="1" t="s">
        <v>2</v>
      </c>
      <c r="N34" s="1" t="s">
        <v>4</v>
      </c>
      <c r="O34" s="1" t="s">
        <v>0</v>
      </c>
    </row>
    <row r="35" spans="1:18" x14ac:dyDescent="0.25">
      <c r="A35" s="11" t="str">
        <f>IF(WEEKDAY(A33)=1,A33,"")</f>
        <v/>
      </c>
      <c r="B35" s="11" t="str">
        <f>IF(NOT(ISNUMBER(A35)),IF(WEEKDAY(A33)=2,A33,""),IF(MONTH(A35+1)=MONTH(A33),A35+1,""))</f>
        <v/>
      </c>
      <c r="C35" s="11" t="str">
        <f>IF(NOT(ISNUMBER(B35)),IF(WEEKDAY(A33)=3,A33,""),IF(MONTH(B35+1)=MONTH(A33),B35+1,""))</f>
        <v/>
      </c>
      <c r="D35" s="11" t="str">
        <f>IF(NOT(ISNUMBER(C35)),IF(WEEKDAY(A33)=4,A33,""),IF(MONTH(C35+1)=MONTH(A33),C35+1,""))</f>
        <v/>
      </c>
      <c r="E35" s="11" t="str">
        <f>IF(NOT(ISNUMBER(D35)),IF(WEEKDAY(A33)=5,A33,""),IF(MONTH(D35+1)=MONTH(A33),D35+1,""))</f>
        <v/>
      </c>
      <c r="F35" s="11">
        <f>IF(NOT(ISNUMBER(E35)),IF(WEEKDAY(A33)=6,A33,""),IF(MONTH(E35+1)=MONTH(A33),E35+1,""))</f>
        <v>46143</v>
      </c>
      <c r="G35" s="11">
        <f>IF(NOT(ISNUMBER(F35)),IF(WEEKDAY(A33)=7,A33,""),IF(MONTH(F35+1)=MONTH(A33),F35+1,""))</f>
        <v>46144</v>
      </c>
      <c r="H35" s="3"/>
      <c r="I35" s="11">
        <f>IF(WEEKDAY(I33)=1,I33,"")</f>
        <v>46327</v>
      </c>
      <c r="J35" s="11">
        <f>IF(NOT(ISNUMBER(I35)),IF(WEEKDAY(I33)=2,I33,""),IF(MONTH(I35+1)=MONTH(I33),I35+1,""))</f>
        <v>46328</v>
      </c>
      <c r="K35" s="11">
        <f>IF(NOT(ISNUMBER(J35)),IF(WEEKDAY(I33)=3,I33,""),IF(MONTH(J35+1)=MONTH(I33),J35+1,""))</f>
        <v>46329</v>
      </c>
      <c r="L35" s="11">
        <f>IF(NOT(ISNUMBER(K35)),IF(WEEKDAY(I33)=4,I33,""),IF(MONTH(K35+1)=MONTH(I33),K35+1,""))</f>
        <v>46330</v>
      </c>
      <c r="M35" s="11">
        <f>IF(NOT(ISNUMBER(L35)),IF(WEEKDAY(I33)=5,I33,""),IF(MONTH(L35+1)=MONTH(I33),L35+1,""))</f>
        <v>46331</v>
      </c>
      <c r="N35" s="11">
        <f>IF(NOT(ISNUMBER(M35)),IF(WEEKDAY(I33)=6,I33,""),IF(MONTH(M35+1)=MONTH(I33),M35+1,""))</f>
        <v>46332</v>
      </c>
      <c r="O35" s="11">
        <f>IF(NOT(ISNUMBER(N35)),IF(WEEKDAY(I33)=7,I33,""),IF(MONTH(N35+1)=MONTH(I33),N35+1,""))</f>
        <v>46333</v>
      </c>
    </row>
    <row r="36" spans="1:18" x14ac:dyDescent="0.25">
      <c r="A36" s="11">
        <f>IF(ISNUMBER(G35),IF(MONTH(G35+1)=MONTH(A33),G35+1,""),"")</f>
        <v>46145</v>
      </c>
      <c r="B36" s="11">
        <f>IF(ISNUMBER(A36),IF(MONTH(A36+1)=MONTH(A33),A36+1,""),"")</f>
        <v>46146</v>
      </c>
      <c r="C36" s="11">
        <f>IF(ISNUMBER(B36),IF(MONTH(B36+1)=MONTH(A33),B36+1,""),"")</f>
        <v>46147</v>
      </c>
      <c r="D36" s="11">
        <f>IF(ISNUMBER(C36),IF(MONTH(C36+1)=MONTH(A33),C36+1,""),"")</f>
        <v>46148</v>
      </c>
      <c r="E36" s="11">
        <f>IF(ISNUMBER(D36),IF(MONTH(D36+1)=MONTH(A33),D36+1,""),"")</f>
        <v>46149</v>
      </c>
      <c r="F36" s="11">
        <f>IF(ISNUMBER(E36),IF(MONTH(E36+1)=MONTH(A33),E36+1,""),"")</f>
        <v>46150</v>
      </c>
      <c r="G36" s="11">
        <f>IF(ISNUMBER(F36),IF(MONTH(F36+1)=MONTH(A33),F36+1,""),"")</f>
        <v>46151</v>
      </c>
      <c r="H36" s="3"/>
      <c r="I36" s="11">
        <f>IF(ISNUMBER(O35),IF(MONTH(O35+1)=MONTH(I33),O35+1,""),"")</f>
        <v>46334</v>
      </c>
      <c r="J36" s="11">
        <f>IF(ISNUMBER(I36),IF(MONTH(I36+1)=MONTH(I33),I36+1,""),"")</f>
        <v>46335</v>
      </c>
      <c r="K36" s="11">
        <f>IF(ISNUMBER(J36),IF(MONTH(J36+1)=MONTH(I33),J36+1,""),"")</f>
        <v>46336</v>
      </c>
      <c r="L36" s="11">
        <f>IF(ISNUMBER(K36),IF(MONTH(K36+1)=MONTH(I33),K36+1,""),"")</f>
        <v>46337</v>
      </c>
      <c r="M36" s="11">
        <f>IF(ISNUMBER(L36),IF(MONTH(L36+1)=MONTH(I33),L36+1,""),"")</f>
        <v>46338</v>
      </c>
      <c r="N36" s="11">
        <f>IF(ISNUMBER(M36),IF(MONTH(M36+1)=MONTH(I33),M36+1,""),"")</f>
        <v>46339</v>
      </c>
      <c r="O36" s="11">
        <f>IF(ISNUMBER(N36),IF(MONTH(N36+1)=MONTH(I33),N36+1,""),"")</f>
        <v>46340</v>
      </c>
    </row>
    <row r="37" spans="1:18" x14ac:dyDescent="0.25">
      <c r="A37" s="11">
        <f>IF(ISNUMBER(G36),IF(MONTH(G36+1)=MONTH(A33),G36+1,""),"")</f>
        <v>46152</v>
      </c>
      <c r="B37" s="11">
        <f>IF(ISNUMBER(A37),IF(MONTH(A37+1)=MONTH(A33),A37+1,""),"")</f>
        <v>46153</v>
      </c>
      <c r="C37" s="11">
        <f>IF(ISNUMBER(B37),IF(MONTH(B37+1)=MONTH(A33),B37+1,""),"")</f>
        <v>46154</v>
      </c>
      <c r="D37" s="11">
        <f>IF(ISNUMBER(C37),IF(MONTH(C37+1)=MONTH(A33),C37+1,""),"")</f>
        <v>46155</v>
      </c>
      <c r="E37" s="11">
        <f>IF(ISNUMBER(D37),IF(MONTH(D37+1)=MONTH(A33),D37+1,""),"")</f>
        <v>46156</v>
      </c>
      <c r="F37" s="11">
        <f>IF(ISNUMBER(E37),IF(MONTH(E37+1)=MONTH(A33),E37+1,""),"")</f>
        <v>46157</v>
      </c>
      <c r="G37" s="11">
        <f>IF(ISNUMBER(F37),IF(MONTH(F37+1)=MONTH(A33),F37+1,""),"")</f>
        <v>46158</v>
      </c>
      <c r="H37" s="3"/>
      <c r="I37" s="11">
        <f>IF(ISNUMBER(O36),IF(MONTH(O36+1)=MONTH(I33),O36+1,""),"")</f>
        <v>46341</v>
      </c>
      <c r="J37" s="11">
        <f>IF(ISNUMBER(I37),IF(MONTH(I37+1)=MONTH(I33),I37+1,""),"")</f>
        <v>46342</v>
      </c>
      <c r="K37" s="11">
        <f>IF(ISNUMBER(J37),IF(MONTH(J37+1)=MONTH(I33),J37+1,""),"")</f>
        <v>46343</v>
      </c>
      <c r="L37" s="11">
        <f>IF(ISNUMBER(K37),IF(MONTH(K37+1)=MONTH(I33),K37+1,""),"")</f>
        <v>46344</v>
      </c>
      <c r="M37" s="11">
        <f>IF(ISNUMBER(L37),IF(MONTH(L37+1)=MONTH(I33),L37+1,""),"")</f>
        <v>46345</v>
      </c>
      <c r="N37" s="11">
        <f>IF(ISNUMBER(M37),IF(MONTH(M37+1)=MONTH(I33),M37+1,""),"")</f>
        <v>46346</v>
      </c>
      <c r="O37" s="11">
        <f>IF(ISNUMBER(N37),IF(MONTH(N37+1)=MONTH(I33),N37+1,""),"")</f>
        <v>46347</v>
      </c>
    </row>
    <row r="38" spans="1:18" x14ac:dyDescent="0.25">
      <c r="A38" s="11">
        <f>IF(ISNUMBER(G37),IF(MONTH(G37+1)=MONTH(A33),G37+1,""),"")</f>
        <v>46159</v>
      </c>
      <c r="B38" s="11">
        <f>IF(ISNUMBER(A38),IF(MONTH(A38+1)=MONTH(A33),A38+1,""),"")</f>
        <v>46160</v>
      </c>
      <c r="C38" s="11">
        <f>IF(ISNUMBER(B38),IF(MONTH(B38+1)=MONTH(A33),B38+1,""),"")</f>
        <v>46161</v>
      </c>
      <c r="D38" s="11">
        <f>IF(ISNUMBER(C38),IF(MONTH(C38+1)=MONTH(A33),C38+1,""),"")</f>
        <v>46162</v>
      </c>
      <c r="E38" s="11">
        <f>IF(ISNUMBER(D38),IF(MONTH(D38+1)=MONTH(A33),D38+1,""),"")</f>
        <v>46163</v>
      </c>
      <c r="F38" s="11">
        <f>IF(ISNUMBER(E38),IF(MONTH(E38+1)=MONTH(A33),E38+1,""),"")</f>
        <v>46164</v>
      </c>
      <c r="G38" s="11">
        <f>IF(ISNUMBER(F38),IF(MONTH(F38+1)=MONTH(A33),F38+1,""),"")</f>
        <v>46165</v>
      </c>
      <c r="H38" s="3"/>
      <c r="I38" s="11">
        <f>IF(ISNUMBER(O37),IF(MONTH(O37+1)=MONTH(I33),O37+1,""),"")</f>
        <v>46348</v>
      </c>
      <c r="J38" s="11">
        <f>IF(ISNUMBER(I38),IF(MONTH(I38+1)=MONTH(I33),I38+1,""),"")</f>
        <v>46349</v>
      </c>
      <c r="K38" s="11">
        <f>IF(ISNUMBER(J38),IF(MONTH(J38+1)=MONTH(I33),J38+1,""),"")</f>
        <v>46350</v>
      </c>
      <c r="L38" s="11">
        <f>IF(ISNUMBER(K38),IF(MONTH(K38+1)=MONTH(I33),K38+1,""),"")</f>
        <v>46351</v>
      </c>
      <c r="M38" s="11">
        <f>IF(ISNUMBER(L38),IF(MONTH(L38+1)=MONTH(I33),L38+1,""),"")</f>
        <v>46352</v>
      </c>
      <c r="N38" s="11">
        <f>IF(ISNUMBER(M38),IF(MONTH(M38+1)=MONTH(I33),M38+1,""),"")</f>
        <v>46353</v>
      </c>
      <c r="O38" s="11">
        <f>IF(ISNUMBER(N38),IF(MONTH(N38+1)=MONTH(I33),N38+1,""),"")</f>
        <v>46354</v>
      </c>
    </row>
    <row r="39" spans="1:18" x14ac:dyDescent="0.25">
      <c r="A39" s="11">
        <f>IF(ISNUMBER(G38),IF(MONTH(G38+1)=MONTH(A33),G38+1,""),"")</f>
        <v>46166</v>
      </c>
      <c r="B39" s="11">
        <f>IF(ISNUMBER(A39),IF(MONTH(A39+1)=MONTH(A33),A39+1,""),"")</f>
        <v>46167</v>
      </c>
      <c r="C39" s="11">
        <f>IF(ISNUMBER(B39),IF(MONTH(B39+1)=MONTH(A33),B39+1,""),"")</f>
        <v>46168</v>
      </c>
      <c r="D39" s="11">
        <f>IF(ISNUMBER(C39),IF(MONTH(C39+1)=MONTH(A33),C39+1,""),"")</f>
        <v>46169</v>
      </c>
      <c r="E39" s="11">
        <f>IF(ISNUMBER(D39),IF(MONTH(D39+1)=MONTH(A33),D39+1,""),"")</f>
        <v>46170</v>
      </c>
      <c r="F39" s="11">
        <f>IF(ISNUMBER(E39),IF(MONTH(E39+1)=MONTH(A33),E39+1,""),"")</f>
        <v>46171</v>
      </c>
      <c r="G39" s="11">
        <f>IF(ISNUMBER(F39),IF(MONTH(F39+1)=MONTH(A33),F39+1,""),"")</f>
        <v>46172</v>
      </c>
      <c r="H39" s="3"/>
      <c r="I39" s="11">
        <f>IF(ISNUMBER(O38),IF(MONTH(O38+1)=MONTH(I33),O38+1,""),"")</f>
        <v>46355</v>
      </c>
      <c r="J39" s="11">
        <f>IF(ISNUMBER(I39),IF(MONTH(I39+1)=MONTH(I33),I39+1,""),"")</f>
        <v>46356</v>
      </c>
      <c r="K39" s="11" t="str">
        <f>IF(ISNUMBER(J39),IF(MONTH(J39+1)=MONTH(I33),J39+1,""),"")</f>
        <v/>
      </c>
      <c r="L39" s="11" t="str">
        <f>IF(ISNUMBER(K39),IF(MONTH(K39+1)=MONTH(I33),K39+1,""),"")</f>
        <v/>
      </c>
      <c r="M39" s="11" t="str">
        <f>IF(ISNUMBER(L39),IF(MONTH(L39+1)=MONTH(I33),L39+1,""),"")</f>
        <v/>
      </c>
      <c r="N39" s="11" t="str">
        <f>IF(ISNUMBER(M39),IF(MONTH(M39+1)=MONTH(I33),M39+1,""),"")</f>
        <v/>
      </c>
      <c r="O39" s="11" t="str">
        <f>IF(ISNUMBER(N39),IF(MONTH(N39+1)=MONTH(I33),N39+1,""),"")</f>
        <v/>
      </c>
    </row>
    <row r="40" spans="1:18" x14ac:dyDescent="0.25">
      <c r="A40" s="11">
        <f>IF(ISNUMBER(G39),IF(MONTH(G39+1)=MONTH(A33),G39+1,""),"")</f>
        <v>46173</v>
      </c>
      <c r="B40" s="11" t="str">
        <f>IF(ISNUMBER(A40),IF(MONTH(A40+1)=MONTH(A33),A40+1,""),"")</f>
        <v/>
      </c>
      <c r="C40" s="11" t="str">
        <f>IF(ISNUMBER(B40),IF(MONTH(B40+1)=MONTH(A33),B40+1,""),"")</f>
        <v/>
      </c>
      <c r="D40" s="11" t="str">
        <f>IF(ISNUMBER(C40),IF(MONTH(C40+1)=MONTH(A33),C40+1,""),"")</f>
        <v/>
      </c>
      <c r="E40" s="11" t="str">
        <f>IF(ISNUMBER(D40),IF(MONTH(D40+1)=MONTH(A33),D40+1,""),"")</f>
        <v/>
      </c>
      <c r="F40" s="11" t="str">
        <f>IF(ISNUMBER(E40),IF(MONTH(E40+1)=MONTH(A33),E40+1,""),"")</f>
        <v/>
      </c>
      <c r="G40" s="11" t="str">
        <f>IF(ISNUMBER(F40),IF(MONTH(F40+1)=MONTH(A33),F40+1,""),"")</f>
        <v/>
      </c>
      <c r="H40" s="3"/>
      <c r="I40" s="11" t="str">
        <f>IF(ISNUMBER(O39),IF(MONTH(O39+1)=MONTH(I33),O39+1,""),"")</f>
        <v/>
      </c>
      <c r="J40" s="11" t="str">
        <f>IF(ISNUMBER(I40),IF(MONTH(I40+1)=MONTH(I33),I40+1,""),"")</f>
        <v/>
      </c>
      <c r="K40" s="11" t="str">
        <f>IF(ISNUMBER(J40),IF(MONTH(J40+1)=MONTH(I33),J40+1,""),"")</f>
        <v/>
      </c>
      <c r="L40" s="11" t="str">
        <f>IF(ISNUMBER(K40),IF(MONTH(K40+1)=MONTH(I33),K40+1,""),"")</f>
        <v/>
      </c>
      <c r="M40" s="11" t="str">
        <f>IF(ISNUMBER(L40),IF(MONTH(L40+1)=MONTH(I33),L40+1,""),"")</f>
        <v/>
      </c>
      <c r="N40" s="11" t="str">
        <f>IF(ISNUMBER(M40),IF(MONTH(M40+1)=MONTH(I33),M40+1,""),"")</f>
        <v/>
      </c>
      <c r="O40" s="11" t="str">
        <f>IF(ISNUMBER(N40),IF(MONTH(N40+1)=MONTH(I33),N40+1,""),"")</f>
        <v/>
      </c>
    </row>
    <row r="41" spans="1:18" ht="16.5" customHeight="1" x14ac:dyDescent="0.25">
      <c r="A41" s="18">
        <f>EDATE(A33,1)</f>
        <v>46174</v>
      </c>
      <c r="B41" s="18"/>
      <c r="C41" s="18"/>
      <c r="D41" s="18"/>
      <c r="E41" s="18"/>
      <c r="F41" s="18"/>
      <c r="G41" s="18"/>
      <c r="H41" s="3"/>
      <c r="I41" s="18">
        <f>EDATE(I33,1)</f>
        <v>46357</v>
      </c>
      <c r="J41" s="18"/>
      <c r="K41" s="18"/>
      <c r="L41" s="18"/>
      <c r="M41" s="18"/>
      <c r="N41" s="18"/>
      <c r="O41" s="18"/>
    </row>
    <row r="42" spans="1:18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2</v>
      </c>
      <c r="F42" s="1" t="s">
        <v>4</v>
      </c>
      <c r="G42" s="1" t="s">
        <v>0</v>
      </c>
      <c r="H42" s="3"/>
      <c r="I42" s="1" t="s">
        <v>0</v>
      </c>
      <c r="J42" s="1" t="s">
        <v>1</v>
      </c>
      <c r="K42" s="1" t="s">
        <v>2</v>
      </c>
      <c r="L42" s="1" t="s">
        <v>3</v>
      </c>
      <c r="M42" s="1" t="s">
        <v>2</v>
      </c>
      <c r="N42" s="1" t="s">
        <v>4</v>
      </c>
      <c r="O42" s="1" t="s">
        <v>0</v>
      </c>
    </row>
    <row r="43" spans="1:18" x14ac:dyDescent="0.25">
      <c r="A43" s="11" t="str">
        <f>IF(WEEKDAY(A41)=1,A41,"")</f>
        <v/>
      </c>
      <c r="B43" s="11">
        <f>IF(NOT(ISNUMBER(A43)),IF(WEEKDAY(A41)=2,A41,""),IF(MONTH(A43+1)=MONTH(A41),A43+1,""))</f>
        <v>46174</v>
      </c>
      <c r="C43" s="11">
        <f>IF(NOT(ISNUMBER(B43)),IF(WEEKDAY(A41)=3,A41,""),IF(MONTH(B43+1)=MONTH(A41),B43+1,""))</f>
        <v>46175</v>
      </c>
      <c r="D43" s="11">
        <f>IF(NOT(ISNUMBER(C43)),IF(WEEKDAY(A41)=4,A41,""),IF(MONTH(C43+1)=MONTH(A41),C43+1,""))</f>
        <v>46176</v>
      </c>
      <c r="E43" s="11">
        <f>IF(NOT(ISNUMBER(D43)),IF(WEEKDAY(A41)=5,A41,""),IF(MONTH(D43+1)=MONTH(A41),D43+1,""))</f>
        <v>46177</v>
      </c>
      <c r="F43" s="11">
        <f>IF(NOT(ISNUMBER(E43)),IF(WEEKDAY(A41)=6,A41,""),IF(MONTH(E43+1)=MONTH(A41),E43+1,""))</f>
        <v>46178</v>
      </c>
      <c r="G43" s="11">
        <f>IF(NOT(ISNUMBER(F43)),IF(WEEKDAY(A41)=7,A41,""),IF(MONTH(F43+1)=MONTH(A41),F43+1,""))</f>
        <v>46179</v>
      </c>
      <c r="H43" s="3"/>
      <c r="I43" s="11" t="str">
        <f>IF(WEEKDAY(I41)=1,I41,"")</f>
        <v/>
      </c>
      <c r="J43" s="11" t="str">
        <f>IF(NOT(ISNUMBER(I43)),IF(WEEKDAY(I41)=2,I41,""),IF(MONTH(I43+1)=MONTH(I41),I43+1,""))</f>
        <v/>
      </c>
      <c r="K43" s="11">
        <f>IF(NOT(ISNUMBER(J43)),IF(WEEKDAY(I41)=3,I41,""),IF(MONTH(J43+1)=MONTH(I41),J43+1,""))</f>
        <v>46357</v>
      </c>
      <c r="L43" s="11">
        <f>IF(NOT(ISNUMBER(K43)),IF(WEEKDAY(I41)=4,I41,""),IF(MONTH(K43+1)=MONTH(I41),K43+1,""))</f>
        <v>46358</v>
      </c>
      <c r="M43" s="11">
        <f>IF(NOT(ISNUMBER(L43)),IF(WEEKDAY(I41)=5,I41,""),IF(MONTH(L43+1)=MONTH(I41),L43+1,""))</f>
        <v>46359</v>
      </c>
      <c r="N43" s="11">
        <f>IF(NOT(ISNUMBER(M43)),IF(WEEKDAY(I41)=6,I41,""),IF(MONTH(M43+1)=MONTH(I41),M43+1,""))</f>
        <v>46360</v>
      </c>
      <c r="O43" s="11">
        <f>IF(NOT(ISNUMBER(N43)),IF(WEEKDAY(I41)=7,I41,""),IF(MONTH(N43+1)=MONTH(I41),N43+1,""))</f>
        <v>46361</v>
      </c>
    </row>
    <row r="44" spans="1:18" x14ac:dyDescent="0.25">
      <c r="A44" s="11">
        <f>IF(ISNUMBER(G43),IF(MONTH(G43+1)=MONTH(A41),G43+1,""),"")</f>
        <v>46180</v>
      </c>
      <c r="B44" s="11">
        <f>IF(ISNUMBER(A44),IF(MONTH(A44+1)=MONTH(A41),A44+1,""),"")</f>
        <v>46181</v>
      </c>
      <c r="C44" s="11">
        <f>IF(ISNUMBER(B44),IF(MONTH(B44+1)=MONTH(A41),B44+1,""),"")</f>
        <v>46182</v>
      </c>
      <c r="D44" s="11">
        <f>IF(ISNUMBER(C44),IF(MONTH(C44+1)=MONTH(A41),C44+1,""),"")</f>
        <v>46183</v>
      </c>
      <c r="E44" s="11">
        <f>IF(ISNUMBER(D44),IF(MONTH(D44+1)=MONTH(A41),D44+1,""),"")</f>
        <v>46184</v>
      </c>
      <c r="F44" s="11">
        <f>IF(ISNUMBER(E44),IF(MONTH(E44+1)=MONTH(A41),E44+1,""),"")</f>
        <v>46185</v>
      </c>
      <c r="G44" s="11">
        <f>IF(ISNUMBER(F44),IF(MONTH(F44+1)=MONTH(A41),F44+1,""),"")</f>
        <v>46186</v>
      </c>
      <c r="H44" s="3"/>
      <c r="I44" s="11">
        <f>IF(ISNUMBER(O43),IF(MONTH(O43+1)=MONTH(I41),O43+1,""),"")</f>
        <v>46362</v>
      </c>
      <c r="J44" s="11">
        <f>IF(ISNUMBER(I44),IF(MONTH(I44+1)=MONTH(I41),I44+1,""),"")</f>
        <v>46363</v>
      </c>
      <c r="K44" s="11">
        <f>IF(ISNUMBER(J44),IF(MONTH(J44+1)=MONTH(I41),J44+1,""),"")</f>
        <v>46364</v>
      </c>
      <c r="L44" s="11">
        <f>IF(ISNUMBER(K44),IF(MONTH(K44+1)=MONTH(I41),K44+1,""),"")</f>
        <v>46365</v>
      </c>
      <c r="M44" s="11">
        <f>IF(ISNUMBER(L44),IF(MONTH(L44+1)=MONTH(I41),L44+1,""),"")</f>
        <v>46366</v>
      </c>
      <c r="N44" s="11">
        <f>IF(ISNUMBER(M44),IF(MONTH(M44+1)=MONTH(I41),M44+1,""),"")</f>
        <v>46367</v>
      </c>
      <c r="O44" s="11">
        <f>IF(ISNUMBER(N44),IF(MONTH(N44+1)=MONTH(I41),N44+1,""),"")</f>
        <v>46368</v>
      </c>
    </row>
    <row r="45" spans="1:18" x14ac:dyDescent="0.25">
      <c r="A45" s="11">
        <f>IF(ISNUMBER(G44),IF(MONTH(G44+1)=MONTH(A41),G44+1,""),"")</f>
        <v>46187</v>
      </c>
      <c r="B45" s="11">
        <f>IF(ISNUMBER(A45),IF(MONTH(A45+1)=MONTH(A41),A45+1,""),"")</f>
        <v>46188</v>
      </c>
      <c r="C45" s="11">
        <f>IF(ISNUMBER(B45),IF(MONTH(B45+1)=MONTH(A41),B45+1,""),"")</f>
        <v>46189</v>
      </c>
      <c r="D45" s="11">
        <f>IF(ISNUMBER(C45),IF(MONTH(C45+1)=MONTH(A41),C45+1,""),"")</f>
        <v>46190</v>
      </c>
      <c r="E45" s="11">
        <f>IF(ISNUMBER(D45),IF(MONTH(D45+1)=MONTH(A41),D45+1,""),"")</f>
        <v>46191</v>
      </c>
      <c r="F45" s="11">
        <f>IF(ISNUMBER(E45),IF(MONTH(E45+1)=MONTH(A41),E45+1,""),"")</f>
        <v>46192</v>
      </c>
      <c r="G45" s="11">
        <f>IF(ISNUMBER(F45),IF(MONTH(F45+1)=MONTH(A41),F45+1,""),"")</f>
        <v>46193</v>
      </c>
      <c r="H45" s="3"/>
      <c r="I45" s="11">
        <f>IF(ISNUMBER(O44),IF(MONTH(O44+1)=MONTH(I41),O44+1,""),"")</f>
        <v>46369</v>
      </c>
      <c r="J45" s="11">
        <f>IF(ISNUMBER(I45),IF(MONTH(I45+1)=MONTH(I41),I45+1,""),"")</f>
        <v>46370</v>
      </c>
      <c r="K45" s="11">
        <f>IF(ISNUMBER(J45),IF(MONTH(J45+1)=MONTH(I41),J45+1,""),"")</f>
        <v>46371</v>
      </c>
      <c r="L45" s="11">
        <f>IF(ISNUMBER(K45),IF(MONTH(K45+1)=MONTH(I41),K45+1,""),"")</f>
        <v>46372</v>
      </c>
      <c r="M45" s="11">
        <f>IF(ISNUMBER(L45),IF(MONTH(L45+1)=MONTH(I41),L45+1,""),"")</f>
        <v>46373</v>
      </c>
      <c r="N45" s="11">
        <f>IF(ISNUMBER(M45),IF(MONTH(M45+1)=MONTH(I41),M45+1,""),"")</f>
        <v>46374</v>
      </c>
      <c r="O45" s="11">
        <f>IF(ISNUMBER(N45),IF(MONTH(N45+1)=MONTH(I41),N45+1,""),"")</f>
        <v>46375</v>
      </c>
    </row>
    <row r="46" spans="1:18" x14ac:dyDescent="0.25">
      <c r="A46" s="11">
        <f>IF(ISNUMBER(G45),IF(MONTH(G45+1)=MONTH(A41),G45+1,""),"")</f>
        <v>46194</v>
      </c>
      <c r="B46" s="11">
        <f>IF(ISNUMBER(A46),IF(MONTH(A46+1)=MONTH(A41),A46+1,""),"")</f>
        <v>46195</v>
      </c>
      <c r="C46" s="11">
        <f>IF(ISNUMBER(B46),IF(MONTH(B46+1)=MONTH(A41),B46+1,""),"")</f>
        <v>46196</v>
      </c>
      <c r="D46" s="11">
        <f>IF(ISNUMBER(C46),IF(MONTH(C46+1)=MONTH(A41),C46+1,""),"")</f>
        <v>46197</v>
      </c>
      <c r="E46" s="11">
        <f>IF(ISNUMBER(D46),IF(MONTH(D46+1)=MONTH(A41),D46+1,""),"")</f>
        <v>46198</v>
      </c>
      <c r="F46" s="11">
        <f>IF(ISNUMBER(E46),IF(MONTH(E46+1)=MONTH(A41),E46+1,""),"")</f>
        <v>46199</v>
      </c>
      <c r="G46" s="11">
        <f>IF(ISNUMBER(F46),IF(MONTH(F46+1)=MONTH(A41),F46+1,""),"")</f>
        <v>46200</v>
      </c>
      <c r="H46" s="3"/>
      <c r="I46" s="11">
        <f>IF(ISNUMBER(O45),IF(MONTH(O45+1)=MONTH(I41),O45+1,""),"")</f>
        <v>46376</v>
      </c>
      <c r="J46" s="11">
        <f>IF(ISNUMBER(I46),IF(MONTH(I46+1)=MONTH(I41),I46+1,""),"")</f>
        <v>46377</v>
      </c>
      <c r="K46" s="11">
        <f>IF(ISNUMBER(J46),IF(MONTH(J46+1)=MONTH(I41),J46+1,""),"")</f>
        <v>46378</v>
      </c>
      <c r="L46" s="11">
        <f>IF(ISNUMBER(K46),IF(MONTH(K46+1)=MONTH(I41),K46+1,""),"")</f>
        <v>46379</v>
      </c>
      <c r="M46" s="11">
        <f>IF(ISNUMBER(L46),IF(MONTH(L46+1)=MONTH(I41),L46+1,""),"")</f>
        <v>46380</v>
      </c>
      <c r="N46" s="11">
        <f>IF(ISNUMBER(M46),IF(MONTH(M46+1)=MONTH(I41),M46+1,""),"")</f>
        <v>46381</v>
      </c>
      <c r="O46" s="11">
        <f>IF(ISNUMBER(N46),IF(MONTH(N46+1)=MONTH(I41),N46+1,""),"")</f>
        <v>46382</v>
      </c>
    </row>
    <row r="47" spans="1:18" x14ac:dyDescent="0.25">
      <c r="A47" s="11">
        <f>IF(ISNUMBER(G46),IF(MONTH(G46+1)=MONTH(A41),G46+1,""),"")</f>
        <v>46201</v>
      </c>
      <c r="B47" s="11">
        <f>IF(ISNUMBER(A47),IF(MONTH(A47+1)=MONTH(A41),A47+1,""),"")</f>
        <v>46202</v>
      </c>
      <c r="C47" s="11">
        <f>IF(ISNUMBER(B47),IF(MONTH(B47+1)=MONTH(A41),B47+1,""),"")</f>
        <v>46203</v>
      </c>
      <c r="D47" s="11" t="str">
        <f>IF(ISNUMBER(C47),IF(MONTH(C47+1)=MONTH(A41),C47+1,""),"")</f>
        <v/>
      </c>
      <c r="E47" s="11" t="str">
        <f>IF(ISNUMBER(D47),IF(MONTH(D47+1)=MONTH(A41),D47+1,""),"")</f>
        <v/>
      </c>
      <c r="F47" s="11" t="str">
        <f>IF(ISNUMBER(E47),IF(MONTH(E47+1)=MONTH(A41),E47+1,""),"")</f>
        <v/>
      </c>
      <c r="G47" s="11" t="str">
        <f>IF(ISNUMBER(F47),IF(MONTH(F47+1)=MONTH(A41),F47+1,""),"")</f>
        <v/>
      </c>
      <c r="H47" s="3"/>
      <c r="I47" s="11">
        <f>IF(ISNUMBER(O46),IF(MONTH(O46+1)=MONTH(I41),O46+1,""),"")</f>
        <v>46383</v>
      </c>
      <c r="J47" s="11">
        <f>IF(ISNUMBER(I47),IF(MONTH(I47+1)=MONTH(I41),I47+1,""),"")</f>
        <v>46384</v>
      </c>
      <c r="K47" s="11">
        <f>IF(ISNUMBER(J47),IF(MONTH(J47+1)=MONTH(I41),J47+1,""),"")</f>
        <v>46385</v>
      </c>
      <c r="L47" s="11">
        <f>IF(ISNUMBER(K47),IF(MONTH(K47+1)=MONTH(I41),K47+1,""),"")</f>
        <v>46386</v>
      </c>
      <c r="M47" s="11">
        <f>IF(ISNUMBER(L47),IF(MONTH(L47+1)=MONTH(I41),L47+1,""),"")</f>
        <v>46387</v>
      </c>
      <c r="N47" s="11" t="str">
        <f>IF(ISNUMBER(M47),IF(MONTH(M47+1)=MONTH(I41),M47+1,""),"")</f>
        <v/>
      </c>
      <c r="O47" s="11" t="str">
        <f>IF(ISNUMBER(N47),IF(MONTH(N47+1)=MONTH(I41),N47+1,""),"")</f>
        <v/>
      </c>
    </row>
    <row r="48" spans="1:18" x14ac:dyDescent="0.25">
      <c r="A48" s="11" t="str">
        <f>IF(ISNUMBER(G47),IF(MONTH(G47+1)=MONTH(A41),G47+1,""),"")</f>
        <v/>
      </c>
      <c r="B48" s="11" t="str">
        <f>IF(ISNUMBER(A48),IF(MONTH(A48+1)=MONTH(A41),A48+1,""),"")</f>
        <v/>
      </c>
      <c r="C48" s="11" t="str">
        <f>IF(ISNUMBER(B48),IF(MONTH(B48+1)=MONTH(A41),B48+1,""),"")</f>
        <v/>
      </c>
      <c r="D48" s="11" t="str">
        <f>IF(ISNUMBER(C48),IF(MONTH(C48+1)=MONTH(A41),C48+1,""),"")</f>
        <v/>
      </c>
      <c r="E48" s="11" t="str">
        <f>IF(ISNUMBER(D48),IF(MONTH(D48+1)=MONTH(A41),D48+1,""),"")</f>
        <v/>
      </c>
      <c r="F48" s="11" t="str">
        <f>IF(ISNUMBER(E48),IF(MONTH(E48+1)=MONTH(A41),E48+1,""),"")</f>
        <v/>
      </c>
      <c r="G48" s="11" t="str">
        <f>IF(ISNUMBER(F48),IF(MONTH(F48+1)=MONTH(A41),F48+1,""),"")</f>
        <v/>
      </c>
      <c r="H48" s="3"/>
      <c r="I48" s="12" t="str">
        <f>IF(ISNUMBER(O47),IF(MONTH(O47+1)=MONTH(I41),O47+1,""),"")</f>
        <v/>
      </c>
      <c r="J48" s="12" t="str">
        <f>IF(ISNUMBER(I48),IF(MONTH(I48+1)=MONTH(I41),I48+1,""),"")</f>
        <v/>
      </c>
      <c r="K48" s="12" t="str">
        <f>IF(ISNUMBER(J48),IF(MONTH(J48+1)=MONTH(I41),J48+1,""),"")</f>
        <v/>
      </c>
      <c r="L48" s="12" t="str">
        <f>IF(ISNUMBER(K48),IF(MONTH(K48+1)=MONTH(I41),K48+1,""),"")</f>
        <v/>
      </c>
      <c r="M48" s="12" t="str">
        <f>IF(ISNUMBER(L48),IF(MONTH(L48+1)=MONTH(I41),L48+1,""),"")</f>
        <v/>
      </c>
      <c r="N48" s="12" t="str">
        <f>IF(ISNUMBER(M48),IF(MONTH(M48+1)=MONTH(I41),M48+1,""),"")</f>
        <v/>
      </c>
      <c r="O48" s="12" t="str">
        <f>IF(ISNUMBER(N48),IF(MONTH(N48+1)=MONTH(I41),N48+1,""),"")</f>
        <v/>
      </c>
    </row>
    <row r="99" spans="1:7" x14ac:dyDescent="0.25">
      <c r="A99" s="2"/>
      <c r="B99" s="2"/>
      <c r="C99" s="2"/>
      <c r="D99" s="2"/>
      <c r="E99" s="2"/>
      <c r="F99" s="2"/>
      <c r="G99" s="2"/>
    </row>
  </sheetData>
  <sheetProtection sheet="1" objects="1" scenarios="1" selectLockedCells="1"/>
  <mergeCells count="13">
    <mergeCell ref="A41:G41"/>
    <mergeCell ref="I41:O41"/>
    <mergeCell ref="R1:S3"/>
    <mergeCell ref="A25:G25"/>
    <mergeCell ref="I25:O25"/>
    <mergeCell ref="A33:G33"/>
    <mergeCell ref="I33:O33"/>
    <mergeCell ref="A17:G17"/>
    <mergeCell ref="I17:O17"/>
    <mergeCell ref="A1:G1"/>
    <mergeCell ref="I1:O1"/>
    <mergeCell ref="A9:G9"/>
    <mergeCell ref="I9:O9"/>
  </mergeCells>
  <conditionalFormatting sqref="A3:G8 I3:O8 A11:G16 I11:O16 A19:G24 I19:O24 A27:G32 I27:O32 A35:G40 I35:O40 A43:G47 I43:O47">
    <cfRule type="expression" dxfId="5" priority="1">
      <formula>NOT(ISNA(VLOOKUP(IF(ISNUMBER(A3),TEXT(A3,"mmm d"),0),Holiday_Dates,1,FALSE)))</formula>
    </cfRule>
    <cfRule type="expression" dxfId="4" priority="2" stopIfTrue="1">
      <formula>AND(NOT(ISBLANK(A3)),MOD(IF(ISERR(WEEKNUM(A3,1)),0,WEEKNUM(A3,1)),2)=Recycle_Week,IF(ISERR(WEEKDAY(A3)),0,WEEKDAY(A3))=Recycle_Day,IF(ISERR(WEEKDAY(A3)),0,WEEKDAY(A3))=Std_Trash_Day)</formula>
    </cfRule>
    <cfRule type="expression" dxfId="3" priority="3" stopIfTrue="1">
      <formula>AND(NOT(ISBLANK(A3)),MOD(IF(ISERR(WEEKNUM(A3,1)),0,WEEKNUM(A3,1)),2)=Recycle_Week,IF(ISERR(WEEKDAY(A3)),0,WEEKDAY(A3))=Recycle_Day,IF(ISERR(WEEKDAY(A3)),0,WEEKDAY(A3))=Extra_Trash_Day,AND(A3&gt;Memorial_Day,A3&lt;Labor_Day))</formula>
    </cfRule>
    <cfRule type="expression" dxfId="2" priority="4" stopIfTrue="1">
      <formula>AND(AND(AND(NOT(ISBLANK(A3)),IF(ISERR(WEEKDAY(A3)),0,WEEKDAY(A3))=Recycle_Day),MOD(IF(ISERR(WEEKNUM(A3,1)),0,WEEKNUM(A3,1)),2)=Recycle_Week))</formula>
    </cfRule>
    <cfRule type="expression" dxfId="1" priority="5" stopIfTrue="1">
      <formula>AND(NOT(ISBLANK(A3)),IF(ISERR(WEEKDAY(A3)),0,WEEKDAY(A3))=Std_Trash_Day)</formula>
    </cfRule>
    <cfRule type="expression" dxfId="0" priority="6" stopIfTrue="1">
      <formula>AND(AND(NOT(ISBLANK(A3)),IF(ISERR(WEEKDAY(A3)),0,WEEKDAY(A3))=Extra_Trash_Day),AND(A3&gt;Memorial_Day,A3&lt;Labor_Day))</formula>
    </cfRule>
  </conditionalFormatting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Cal_Year</vt:lpstr>
      <vt:lpstr>Extra_Trash_Day</vt:lpstr>
      <vt:lpstr>Holiday_Dates</vt:lpstr>
      <vt:lpstr>Sheet1!Print_Area</vt:lpstr>
      <vt:lpstr>Recycle_Day</vt:lpstr>
      <vt:lpstr>Recycle_Week</vt:lpstr>
      <vt:lpstr>Std_Trash_Day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Day</dc:creator>
  <cp:lastModifiedBy>John Day</cp:lastModifiedBy>
  <cp:lastPrinted>2025-12-28T19:35:07Z</cp:lastPrinted>
  <dcterms:created xsi:type="dcterms:W3CDTF">2019-01-31T01:34:55Z</dcterms:created>
  <dcterms:modified xsi:type="dcterms:W3CDTF">2026-01-02T19:17:03Z</dcterms:modified>
</cp:coreProperties>
</file>